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andrewmoore/Documents/ISO/Statement of Applicability/"/>
    </mc:Choice>
  </mc:AlternateContent>
  <xr:revisionPtr revIDLastSave="0" documentId="8_{B882FA14-0875-5B48-A2F8-A333B254EDDF}" xr6:coauthVersionLast="47" xr6:coauthVersionMax="47" xr10:uidLastSave="{00000000-0000-0000-0000-000000000000}"/>
  <bookViews>
    <workbookView xWindow="0" yWindow="680" windowWidth="34200" windowHeight="21460" xr2:uid="{00000000-000D-0000-FFFF-FFFF00000000}"/>
  </bookViews>
  <sheets>
    <sheet name="Summary" sheetId="1" r:id="rId1"/>
    <sheet name="Statement of Applicability" sheetId="2" r:id="rId2"/>
    <sheet name="Risk Criteria" sheetId="3" r:id="rId3"/>
    <sheet name="Codes and Dropdow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4" i="2" l="1"/>
  <c r="Q94" i="2" s="1"/>
  <c r="R94" i="2" s="1"/>
  <c r="R93" i="2"/>
  <c r="P93" i="2"/>
  <c r="Q93" i="2" s="1"/>
  <c r="P92" i="2"/>
  <c r="Q92" i="2" s="1"/>
  <c r="R92" i="2" s="1"/>
  <c r="R91" i="2"/>
  <c r="P91" i="2"/>
  <c r="Q91" i="2" s="1"/>
  <c r="R90" i="2"/>
  <c r="Q90" i="2"/>
  <c r="P90" i="2"/>
  <c r="R89" i="2"/>
  <c r="P89" i="2"/>
  <c r="Q89" i="2" s="1"/>
  <c r="R88" i="2"/>
  <c r="P88" i="2"/>
  <c r="Q88" i="2" s="1"/>
  <c r="R87" i="2"/>
  <c r="P87" i="2"/>
  <c r="Q87" i="2" s="1"/>
  <c r="R86" i="2"/>
  <c r="P86" i="2"/>
  <c r="Q86" i="2" s="1"/>
  <c r="R85" i="2"/>
  <c r="Q85" i="2"/>
  <c r="P85" i="2"/>
  <c r="R84" i="2"/>
  <c r="Q84" i="2"/>
  <c r="P84" i="2"/>
  <c r="R83" i="2"/>
  <c r="Q83" i="2"/>
  <c r="P83" i="2"/>
  <c r="P82" i="2"/>
  <c r="Q82" i="2" s="1"/>
  <c r="R82" i="2" s="1"/>
  <c r="Q81" i="2"/>
  <c r="R81" i="2" s="1"/>
  <c r="P81" i="2"/>
  <c r="Q80" i="2"/>
  <c r="R80" i="2" s="1"/>
  <c r="P80" i="2"/>
  <c r="Q79" i="2"/>
  <c r="R79" i="2" s="1"/>
  <c r="P79" i="2"/>
  <c r="P78" i="2"/>
  <c r="Q78" i="2" s="1"/>
  <c r="R78" i="2" s="1"/>
  <c r="P77" i="2"/>
  <c r="Q77" i="2" s="1"/>
  <c r="R77" i="2" s="1"/>
  <c r="P76" i="2"/>
  <c r="Q76" i="2" s="1"/>
  <c r="R76" i="2" s="1"/>
  <c r="Q75" i="2"/>
  <c r="R75" i="2" s="1"/>
  <c r="P75" i="2"/>
  <c r="R74" i="2"/>
  <c r="Q74" i="2"/>
  <c r="P74" i="2"/>
  <c r="Q73" i="2"/>
  <c r="R73" i="2" s="1"/>
  <c r="P73" i="2"/>
  <c r="R72" i="2"/>
  <c r="Q72" i="2"/>
  <c r="P72" i="2"/>
  <c r="Q71" i="2"/>
  <c r="R71" i="2" s="1"/>
  <c r="P71" i="2"/>
  <c r="P70" i="2"/>
  <c r="Q70" i="2" s="1"/>
  <c r="R70" i="2" s="1"/>
  <c r="Q69" i="2"/>
  <c r="R69" i="2" s="1"/>
  <c r="P69" i="2"/>
  <c r="P68" i="2"/>
  <c r="Q68" i="2" s="1"/>
  <c r="R68" i="2" s="1"/>
  <c r="P67" i="2"/>
  <c r="Q67" i="2" s="1"/>
  <c r="R67" i="2" s="1"/>
  <c r="P66" i="2"/>
  <c r="Q66" i="2" s="1"/>
  <c r="R66" i="2" s="1"/>
  <c r="R65" i="2"/>
  <c r="Q65" i="2"/>
  <c r="P65" i="2"/>
  <c r="R64" i="2"/>
  <c r="Q64" i="2"/>
  <c r="P64" i="2"/>
  <c r="Q63" i="2"/>
  <c r="R63" i="2" s="1"/>
  <c r="P63" i="2"/>
  <c r="R62" i="2"/>
  <c r="Q62" i="2"/>
  <c r="P62" i="2"/>
  <c r="Q61" i="2"/>
  <c r="R61" i="2" s="1"/>
  <c r="P61" i="2"/>
  <c r="P60" i="2"/>
  <c r="Q60" i="2" s="1"/>
  <c r="R60" i="2" s="1"/>
  <c r="Q59" i="2"/>
  <c r="R59" i="2" s="1"/>
  <c r="P59" i="2"/>
  <c r="R58" i="2"/>
  <c r="P58" i="2"/>
  <c r="Q58" i="2" s="1"/>
  <c r="R57" i="2"/>
  <c r="P57" i="2"/>
  <c r="Q57" i="2" s="1"/>
  <c r="P56" i="2"/>
  <c r="Q56" i="2" s="1"/>
  <c r="R56" i="2" s="1"/>
  <c r="R55" i="2"/>
  <c r="Q55" i="2"/>
  <c r="P55" i="2"/>
  <c r="R54" i="2"/>
  <c r="Q54" i="2"/>
  <c r="P54" i="2"/>
  <c r="Q53" i="2"/>
  <c r="R53" i="2" s="1"/>
  <c r="P53" i="2"/>
  <c r="R52" i="2"/>
  <c r="Q52" i="2"/>
  <c r="P52" i="2"/>
  <c r="Q51" i="2"/>
  <c r="R51" i="2" s="1"/>
  <c r="P51" i="2"/>
  <c r="R50" i="2"/>
  <c r="P50" i="2"/>
  <c r="Q50" i="2" s="1"/>
  <c r="Q49" i="2"/>
  <c r="R49" i="2" s="1"/>
  <c r="P49" i="2"/>
  <c r="P48" i="2"/>
  <c r="Q48" i="2" s="1"/>
  <c r="R48" i="2" s="1"/>
  <c r="R47" i="2"/>
  <c r="P47" i="2"/>
  <c r="Q47" i="2" s="1"/>
  <c r="P46" i="2"/>
  <c r="Q46" i="2" s="1"/>
  <c r="R46" i="2" s="1"/>
  <c r="R45" i="2"/>
  <c r="Q45" i="2"/>
  <c r="P45" i="2"/>
  <c r="R44" i="2"/>
  <c r="Q44" i="2"/>
  <c r="P44" i="2"/>
  <c r="Q43" i="2"/>
  <c r="R43" i="2" s="1"/>
  <c r="P43" i="2"/>
  <c r="R42" i="2"/>
  <c r="Q42" i="2"/>
  <c r="P42" i="2"/>
  <c r="Q41" i="2"/>
  <c r="R41" i="2" s="1"/>
  <c r="P41" i="2"/>
  <c r="P40" i="2"/>
  <c r="Q40" i="2" s="1"/>
  <c r="R40" i="2" s="1"/>
  <c r="Q39" i="2"/>
  <c r="R39" i="2" s="1"/>
  <c r="P39" i="2"/>
  <c r="P38" i="2"/>
  <c r="Q38" i="2" s="1"/>
  <c r="R38" i="2" s="1"/>
  <c r="P37" i="2"/>
  <c r="Q37" i="2" s="1"/>
  <c r="R37" i="2" s="1"/>
  <c r="P36" i="2"/>
  <c r="Q36" i="2" s="1"/>
  <c r="R36" i="2" s="1"/>
  <c r="R35" i="2"/>
  <c r="Q35" i="2"/>
  <c r="P35" i="2"/>
  <c r="R34" i="2"/>
  <c r="Q34" i="2"/>
  <c r="P34" i="2"/>
  <c r="Q33" i="2"/>
  <c r="R33" i="2" s="1"/>
  <c r="P33" i="2"/>
  <c r="R32" i="2"/>
  <c r="Q32" i="2"/>
  <c r="P32" i="2"/>
  <c r="Q31" i="2"/>
  <c r="R31" i="2" s="1"/>
  <c r="P31" i="2"/>
  <c r="P30" i="2"/>
  <c r="Q30" i="2" s="1"/>
  <c r="R30" i="2" s="1"/>
  <c r="Q29" i="2"/>
  <c r="R29" i="2" s="1"/>
  <c r="P29" i="2"/>
  <c r="P28" i="2"/>
  <c r="Q28" i="2" s="1"/>
  <c r="R28" i="2" s="1"/>
  <c r="P27" i="2"/>
  <c r="Q27" i="2" s="1"/>
  <c r="R27" i="2" s="1"/>
  <c r="P26" i="2"/>
  <c r="Q26" i="2" s="1"/>
  <c r="R26" i="2" s="1"/>
  <c r="R25" i="2"/>
  <c r="Q25" i="2"/>
  <c r="P25" i="2"/>
  <c r="R24" i="2"/>
  <c r="Q24" i="2"/>
  <c r="P24" i="2"/>
  <c r="Q23" i="2"/>
  <c r="R23" i="2" s="1"/>
  <c r="P23" i="2"/>
  <c r="R22" i="2"/>
  <c r="Q22" i="2"/>
  <c r="P22" i="2"/>
  <c r="Q21" i="2"/>
  <c r="R21" i="2" s="1"/>
  <c r="P21" i="2"/>
  <c r="P20" i="2"/>
  <c r="Q20" i="2" s="1"/>
  <c r="R20" i="2" s="1"/>
  <c r="Q19" i="2"/>
  <c r="R19" i="2" s="1"/>
  <c r="P19" i="2"/>
  <c r="P18" i="2"/>
  <c r="Q18" i="2" s="1"/>
  <c r="R18" i="2" s="1"/>
  <c r="P17" i="2"/>
  <c r="Q17" i="2" s="1"/>
  <c r="R17" i="2" s="1"/>
  <c r="P16" i="2"/>
  <c r="Q16" i="2" s="1"/>
  <c r="R16" i="2" s="1"/>
  <c r="R15" i="2"/>
  <c r="Q15" i="2"/>
  <c r="P15" i="2"/>
  <c r="R14" i="2"/>
  <c r="Q14" i="2"/>
  <c r="P14" i="2"/>
  <c r="Q13" i="2"/>
  <c r="R13" i="2" s="1"/>
  <c r="P13" i="2"/>
  <c r="R12" i="2"/>
  <c r="Q12" i="2"/>
  <c r="P12" i="2"/>
  <c r="Q11" i="2"/>
  <c r="R11" i="2" s="1"/>
  <c r="P11" i="2"/>
  <c r="P10" i="2"/>
  <c r="Q10" i="2" s="1"/>
  <c r="R10" i="2" s="1"/>
  <c r="Q9" i="2"/>
  <c r="R9" i="2" s="1"/>
  <c r="P9" i="2"/>
  <c r="P8" i="2"/>
  <c r="Q8" i="2" s="1"/>
  <c r="R8" i="2" s="1"/>
  <c r="P7" i="2"/>
  <c r="Q7" i="2" s="1"/>
  <c r="R7" i="2" s="1"/>
  <c r="P6" i="2"/>
  <c r="Q6" i="2" s="1"/>
  <c r="R5" i="2"/>
  <c r="Q5" i="2"/>
  <c r="P5" i="2"/>
  <c r="R4" i="2"/>
  <c r="Q4" i="2"/>
  <c r="P4" i="2"/>
  <c r="Q3" i="2"/>
  <c r="R3" i="2" s="1"/>
  <c r="P3" i="2"/>
  <c r="R2" i="2"/>
  <c r="Q2" i="2"/>
  <c r="P2" i="2"/>
  <c r="B14" i="1"/>
  <c r="B13" i="1"/>
  <c r="B12" i="1"/>
  <c r="B11" i="1"/>
  <c r="B10" i="1"/>
  <c r="B9" i="1"/>
  <c r="B15" i="1" l="1"/>
  <c r="R6" i="2"/>
  <c r="B16" i="1"/>
  <c r="B17" i="1"/>
</calcChain>
</file>

<file path=xl/sharedStrings.xml><?xml version="1.0" encoding="utf-8"?>
<sst xmlns="http://schemas.openxmlformats.org/spreadsheetml/2006/main" count="1672" uniqueCount="614">
  <si>
    <t>MACC Statement of Applicability Summary</t>
  </si>
  <si>
    <t>Organisation</t>
  </si>
  <si>
    <t>Masters Advanced Clinical Care Ltd (MACC)</t>
  </si>
  <si>
    <t>Document</t>
  </si>
  <si>
    <t>Statement of Applicability for ISO/IEC 27001:2022 Annex A controls</t>
  </si>
  <si>
    <t>Version</t>
  </si>
  <si>
    <t>v1.0 Draft</t>
  </si>
  <si>
    <t>Prepared date</t>
  </si>
  <si>
    <t>11/08/2026</t>
  </si>
  <si>
    <t>Basis</t>
  </si>
  <si>
    <t>MACC portal responses, Information Security Risk Assessment, Risk Treatment Plan, Cyber Essentials Plus certificate and Information Security Risk Criteria</t>
  </si>
  <si>
    <t>Metric</t>
  </si>
  <si>
    <t>Count</t>
  </si>
  <si>
    <t>Total controls</t>
  </si>
  <si>
    <t>Selected controls</t>
  </si>
  <si>
    <t>Not selected / not applicable controls</t>
  </si>
  <si>
    <t>Implemented controls</t>
  </si>
  <si>
    <t>Implementation in progress</t>
  </si>
  <si>
    <t>Not implemented controls</t>
  </si>
  <si>
    <t>High risks</t>
  </si>
  <si>
    <t>Medium risks</t>
  </si>
  <si>
    <t>Low risks</t>
  </si>
  <si>
    <t>Important note</t>
  </si>
  <si>
    <t>This is a working Statement of Applicability. It should be reviewed against MACC’s licensed ISO/IEC 27001:2022 standard and updated following Stage One audit feedback.</t>
  </si>
  <si>
    <t>Control Reference</t>
  </si>
  <si>
    <t>Control / Objective</t>
  </si>
  <si>
    <t>Annex A Theme</t>
  </si>
  <si>
    <t>Control Type</t>
  </si>
  <si>
    <t>Information Security Properties</t>
  </si>
  <si>
    <t>Cyber Security Concept</t>
  </si>
  <si>
    <t>Operational Capability</t>
  </si>
  <si>
    <t>Security Domain</t>
  </si>
  <si>
    <t>Selected?</t>
  </si>
  <si>
    <t>Reason Codes</t>
  </si>
  <si>
    <t>Justification for Selection</t>
  </si>
  <si>
    <t>Justification for Non-selection</t>
  </si>
  <si>
    <t>Related MACC Assets / Risks</t>
  </si>
  <si>
    <t>Likelihood Score</t>
  </si>
  <si>
    <t>Impact Score</t>
  </si>
  <si>
    <t>Risk Score</t>
  </si>
  <si>
    <t>Risk Level</t>
  </si>
  <si>
    <t>Risk Treatment Required?</t>
  </si>
  <si>
    <t>Implementation Status</t>
  </si>
  <si>
    <t>Evidence / Records</t>
  </si>
  <si>
    <t>Control Owner</t>
  </si>
  <si>
    <t>Review Frequency</t>
  </si>
  <si>
    <t>Notes / Next Action</t>
  </si>
  <si>
    <t>A.5.1</t>
  </si>
  <si>
    <t>Policies for information security</t>
  </si>
  <si>
    <t>Organisational</t>
  </si>
  <si>
    <t>Preventive</t>
  </si>
  <si>
    <t>Confidentiality; Integrity; Availability</t>
  </si>
  <si>
    <t>Protect</t>
  </si>
  <si>
    <t>Governance</t>
  </si>
  <si>
    <t>Governance and Ecosystem</t>
  </si>
  <si>
    <t>Yes</t>
  </si>
  <si>
    <t>CO; BR/BP; RA</t>
  </si>
  <si>
    <t>Required to define MACC’s information security expectations, responsibilities and rules for protecting patient, staff, supplier and business information.</t>
  </si>
  <si>
    <t>Governance, policies, suppliers, incidents and information security risks</t>
  </si>
  <si>
    <t>Information Security Policy; ISMS Manual; Acceptable Use Policy; Access Control Policy</t>
  </si>
  <si>
    <t>Jade Campbell</t>
  </si>
  <si>
    <t>Annual</t>
  </si>
  <si>
    <t>A.5.2</t>
  </si>
  <si>
    <t>Information security roles and responsibilities</t>
  </si>
  <si>
    <t>Required to assign clear responsibilities for ISMS, information governance, clinical governance, Caldicott, safeguarding and operational controls.</t>
  </si>
  <si>
    <t>Implemented</t>
  </si>
  <si>
    <t>Roles and Responsibilities Register; Organisation Chart; Management Review</t>
  </si>
  <si>
    <t>Andrew Moore</t>
  </si>
  <si>
    <t>A.5.3</t>
  </si>
  <si>
    <t>Segregation of duties</t>
  </si>
  <si>
    <t>Required to reduce conflicts of interest and ensure appropriate review of clinical, safeguarding, information governance and operational decisions.</t>
  </si>
  <si>
    <t>Roles and Responsibilities Register; Access Control Procedure; clinical report sign-off; internal audit plan</t>
  </si>
  <si>
    <t>A.5.4</t>
  </si>
  <si>
    <t>Management responsibilities</t>
  </si>
  <si>
    <t>Required so leadership supports the ISMS, ensures resources are available and confirms personnel follow policies and controls.</t>
  </si>
  <si>
    <t>Management Review Record; ISMS Policy; Internal Audit Plan; Improvement Log</t>
  </si>
  <si>
    <t>Karelia Masters</t>
  </si>
  <si>
    <t>A.5.5</t>
  </si>
  <si>
    <t>Contact with authorities</t>
  </si>
  <si>
    <t>Required to ensure contact routes exist for ICO, CQC, NHS bodies, police or other authorities where incident or regulatory thresholds are met.</t>
  </si>
  <si>
    <t>Incident Response Process; Legal/Compliance Register; ICO registration; safeguarding escalation routes</t>
  </si>
  <si>
    <t>A.5.6</t>
  </si>
  <si>
    <t>Contact with special interest groups</t>
  </si>
  <si>
    <t>Required to support MACC’s ISMS by ensuring contact with special interest groups is considered and managed proportionately for patient, staff, supplier and business information.</t>
  </si>
  <si>
    <t>NCSC/ICO/NHS guidance monitoring; Management Review; Improvement Log</t>
  </si>
  <si>
    <t>A.5.7</t>
  </si>
  <si>
    <t>Threat intelligence</t>
  </si>
  <si>
    <t>Required to consider cyber, supplier, NHS, data protection and operational threats affecting MACC systems and information.</t>
  </si>
  <si>
    <t>Cyber Essentials Plus certificate; supplier notifications; incident log; management review</t>
  </si>
  <si>
    <t>A.5.8</t>
  </si>
  <si>
    <t>Information security in project management</t>
  </si>
  <si>
    <t>Required to support MACC’s ISMS by ensuring information security in project management is considered and managed proportionately for patient, staff, supplier and business information.</t>
  </si>
  <si>
    <t>Change Management Register; DPIA template; Supplier due diligence; Improvement Log</t>
  </si>
  <si>
    <t>As changes occur</t>
  </si>
  <si>
    <t>A.5.9</t>
  </si>
  <si>
    <t>Inventory of information and other associated assets</t>
  </si>
  <si>
    <t>Required to identify MACC’s information assets and supporting assets including clinical records, cloud systems, laptops and communication tools.</t>
  </si>
  <si>
    <t>Asset register, clinical records, workforce records and IT systems</t>
  </si>
  <si>
    <t>Information Security Risk Assessment; Asset Register; Supplier Register; BCP Register</t>
  </si>
  <si>
    <t>A.5.10</t>
  </si>
  <si>
    <t>Acceptable use of information and other associated assets</t>
  </si>
  <si>
    <t>Required to support MACC’s ISMS by ensuring acceptable use of information and other associated assets is considered and managed proportionately for patient, staff, supplier and business information.</t>
  </si>
  <si>
    <t>Acceptable Use Policy; onboarding/policy acknowledgements; disciplinary process</t>
  </si>
  <si>
    <t>A.5.11</t>
  </si>
  <si>
    <t>Return of assets</t>
  </si>
  <si>
    <t>Required to support MACC’s ISMS by ensuring return of assets is considered and managed proportionately for patient, staff, supplier and business information.</t>
  </si>
  <si>
    <t>Onboarding/offboarding checklist; Access Control Policy; Asset Register</t>
  </si>
  <si>
    <t>A.5.12</t>
  </si>
  <si>
    <t>Classification of information</t>
  </si>
  <si>
    <t>Required to support MACC’s ISMS by ensuring classification of information is considered and managed proportionately for patient, staff, supplier and business information.</t>
  </si>
  <si>
    <t>Information Classification, Labelling and Handling Policy; IG policies</t>
  </si>
  <si>
    <t>A.5.13</t>
  </si>
  <si>
    <t>Labelling of information</t>
  </si>
  <si>
    <t>Required to support MACC’s ISMS by ensuring labelling of information is considered and managed proportionately for patient, staff, supplier and business information.</t>
  </si>
  <si>
    <t>Information Classification, Labelling and Handling Policy; report templates</t>
  </si>
  <si>
    <t>A.5.14</t>
  </si>
  <si>
    <t>Information transfer</t>
  </si>
  <si>
    <t>LR; CO; BR/BP; RA</t>
  </si>
  <si>
    <t>Required to manage secure transfer of patient information, clinical reports, GP/school correspondence and business records.</t>
  </si>
  <si>
    <t>NHSmail; Health Connect; secure email process; consent checks; ODS/recipient checks</t>
  </si>
  <si>
    <t>A.5.15</t>
  </si>
  <si>
    <t>Access control</t>
  </si>
  <si>
    <t>Identity and access management</t>
  </si>
  <si>
    <t>Required to restrict access to MACC systems and information based on role, need and authorisation.</t>
  </si>
  <si>
    <t>Health Connect, Microsoft 365, NHSmail, BambooHR and RingCentral</t>
  </si>
  <si>
    <t>Access Control Policy; MFA records; role-based access; Cyber Essentials Plus certificate</t>
  </si>
  <si>
    <t>Bi-annual</t>
  </si>
  <si>
    <t>A.5.16</t>
  </si>
  <si>
    <t>Identity management</t>
  </si>
  <si>
    <t>Required to support MACC’s ISMS by ensuring identity management is considered and managed proportionately for patient, staff, supplier and business information.</t>
  </si>
  <si>
    <t>Access Control Policy; onboarding/offboarding records; system user lists</t>
  </si>
  <si>
    <t>A.5.17</t>
  </si>
  <si>
    <t>Authentication information</t>
  </si>
  <si>
    <t>Required to support MACC’s ISMS by ensuring authentication information is considered and managed proportionately for patient, staff, supplier and business information.</t>
  </si>
  <si>
    <t>Access Control Policy; MFA; Cyber Essentials Plus certificate; Acceptable Use Policy</t>
  </si>
  <si>
    <t>A.5.18</t>
  </si>
  <si>
    <t>Access rights</t>
  </si>
  <si>
    <t>Required to support MACC’s ISMS by ensuring access rights is considered and managed proportionately for patient, staff, supplier and business information.</t>
  </si>
  <si>
    <t>Access Control Policy; user access reviews; leaver process; system permissions</t>
  </si>
  <si>
    <t>A.5.19</t>
  </si>
  <si>
    <t>Information security in supplier relationships</t>
  </si>
  <si>
    <t>Supplier relationships security</t>
  </si>
  <si>
    <t>Required to support MACC’s ISMS by ensuring information security in supplier relationships is considered and managed proportionately for patient, staff, supplier and business information.</t>
  </si>
  <si>
    <t>Health Connect, Microsoft 365, NHSmail, BambooHR, RingCentral and finance systems</t>
  </si>
  <si>
    <t>Supplier Register; supplier questionnaires; contracts; DPIA where applicable</t>
  </si>
  <si>
    <t>A.5.20</t>
  </si>
  <si>
    <t>Addressing information security within supplier agreements</t>
  </si>
  <si>
    <t>Required to support MACC’s ISMS by ensuring addressing information security within supplier agreements is considered and managed proportionately for patient, staff, supplier and business information.</t>
  </si>
  <si>
    <t>Supplier Register; data processing agreements; supplier contracts; due diligence records</t>
  </si>
  <si>
    <t>A.5.21</t>
  </si>
  <si>
    <t>Managing information security in the ICT supply chain</t>
  </si>
  <si>
    <t>Required to support MACC’s ISMS by ensuring managing information security in the ict supply chain is considered and managed proportionately for patient, staff, supplier and business information.</t>
  </si>
  <si>
    <t>Supplier Register; Cyber Essentials Plus certificate; supplier assurance records</t>
  </si>
  <si>
    <t>A.5.22</t>
  </si>
  <si>
    <t>Monitoring, review and change management of supplier services</t>
  </si>
  <si>
    <t>Detective</t>
  </si>
  <si>
    <t>Detect</t>
  </si>
  <si>
    <t>Required to support MACC’s ISMS by ensuring monitoring, review and change management of supplier services is considered and managed proportionately for patient, staff, supplier and business information.</t>
  </si>
  <si>
    <t>Supplier review records; Change Register; Incident Log; Management Review</t>
  </si>
  <si>
    <t>A.5.23</t>
  </si>
  <si>
    <t>Information security for use of cloud services</t>
  </si>
  <si>
    <t>Required because MACC uses cloud services including Health Connect, Microsoft 365, BambooHR and RingCentral.</t>
  </si>
  <si>
    <t>Cloud systems and cloud-hosted information</t>
  </si>
  <si>
    <t>Supplier assurance; Access Control Policy; MFA; Cyber Essentials Plus certificate; risk assessment</t>
  </si>
  <si>
    <t>A.5.24</t>
  </si>
  <si>
    <t>Information security incident management planning and preparation</t>
  </si>
  <si>
    <t>Required to prepare MACC to identify, report, escalate and manage information security incidents.</t>
  </si>
  <si>
    <t>Incident Response Process; Improvement Log; breach reporting procedure; Management Review</t>
  </si>
  <si>
    <t>A.5.25</t>
  </si>
  <si>
    <t>Assessment and decision on information security events</t>
  </si>
  <si>
    <t>Required to support MACC’s ISMS by ensuring assessment and decision on information security events is considered and managed proportionately for patient, staff, supplier and business information.</t>
  </si>
  <si>
    <t>Incident Response Process; triage/escalation records; Improvement Log</t>
  </si>
  <si>
    <t>A.5.26</t>
  </si>
  <si>
    <t>Response to information security incidents</t>
  </si>
  <si>
    <t>Corrective</t>
  </si>
  <si>
    <t>Respond</t>
  </si>
  <si>
    <t>Required to support MACC’s ISMS by ensuring response to information security incidents is considered and managed proportionately for patient, staff, supplier and business information.</t>
  </si>
  <si>
    <t>Incident Response Process; Improvement Log; Risk Treatment Plan; Management Review</t>
  </si>
  <si>
    <t>A.5.27</t>
  </si>
  <si>
    <t>Learning from information security incidents</t>
  </si>
  <si>
    <t>Required to support MACC’s ISMS by ensuring learning from information security incidents is considered and managed proportionately for patient, staff, supplier and business information.</t>
  </si>
  <si>
    <t>Improvement Procedure; Improvement Log; Management Review; Internal Audit</t>
  </si>
  <si>
    <t>A.5.28</t>
  </si>
  <si>
    <t>Collection of evidence</t>
  </si>
  <si>
    <t>Required to support MACC’s ISMS by ensuring collection of evidence is considered and managed proportionately for patient, staff, supplier and business information.</t>
  </si>
  <si>
    <t>Incident Response Process; audit logs; Improvement Log; Document Control</t>
  </si>
  <si>
    <t>A.5.29</t>
  </si>
  <si>
    <t>Information security during disruption</t>
  </si>
  <si>
    <t>Required to support MACC’s ISMS by ensuring information security during disruption is considered and managed proportionately for patient, staff, supplier and business information.</t>
  </si>
  <si>
    <t>Business continuity risks, downtime and supplier outages</t>
  </si>
  <si>
    <t>BCP/DR Policy; Business Continuity Impact Assessment and Planning Register; downtime forms</t>
  </si>
  <si>
    <t>A.5.30</t>
  </si>
  <si>
    <t>ICT readiness for business continuity</t>
  </si>
  <si>
    <t>Required because MACC depends on clinical systems, Microsoft 365, NHSmail, secure devices and supplier recovery arrangements.</t>
  </si>
  <si>
    <t>Health Connect, Microsoft 365, NHSmail, devices and backup/recovery</t>
  </si>
  <si>
    <t>Business Continuity Register; Risk Treatment Plan; Supplier assurance; backup/recovery arrangements</t>
  </si>
  <si>
    <t>A.5.31</t>
  </si>
  <si>
    <t>Legal, statutory, regulatory and contractual requirements</t>
  </si>
  <si>
    <t>Required to identify and comply with UK GDPR, Data Protection Act 2018, CQC, NHS, contractual and clinical governance requirements.</t>
  </si>
  <si>
    <t>Legal/Compliance Register; ICO registration; CQC evidence; NHS contractual requirements; policies</t>
  </si>
  <si>
    <t>A.5.32</t>
  </si>
  <si>
    <t>Intellectual property rights</t>
  </si>
  <si>
    <t>Required to support MACC’s ISMS by ensuring intellectual property rights is considered and managed proportionately for patient, staff, supplier and business information.</t>
  </si>
  <si>
    <t>Acceptable Use Policy; supplier agreements; document control; licensing records</t>
  </si>
  <si>
    <t>A.5.33</t>
  </si>
  <si>
    <t>Protection of records</t>
  </si>
  <si>
    <t>Required to support MACC’s ISMS by ensuring protection of records is considered and managed proportionately for patient, staff, supplier and business information.</t>
  </si>
  <si>
    <t>Document control; retention arrangements; Health Connect; Microsoft 365; access controls</t>
  </si>
  <si>
    <t>A.5.34</t>
  </si>
  <si>
    <t>Privacy and protection of PII</t>
  </si>
  <si>
    <t>Confidentiality; Integrity</t>
  </si>
  <si>
    <t>Legal and compliance</t>
  </si>
  <si>
    <t>Required because MACC processes patient, staff, clinician and contractor personal data including special category clinical information.</t>
  </si>
  <si>
    <t>Patient records, clinical data and workforce records</t>
  </si>
  <si>
    <t>DPIA; privacy notices; IG policies; Access Control Policy; ICO registration; DSPT/Cyber evidence</t>
  </si>
  <si>
    <t>A.5.35</t>
  </si>
  <si>
    <t>Independent review of information security</t>
  </si>
  <si>
    <t>Required to support MACC’s ISMS by ensuring independent review of information security is considered and managed proportionately for patient, staff, supplier and business information.</t>
  </si>
  <si>
    <t>Internal Audit Plan; Management Review Record; ISO audit; Cyber Essentials Plus certificate</t>
  </si>
  <si>
    <t>A.5.36</t>
  </si>
  <si>
    <t>Compliance with policies, rules and standards for information security</t>
  </si>
  <si>
    <t>Required to support MACC’s ISMS by ensuring compliance with policies, rules and standards for information security is considered and managed proportionately for patient, staff, supplier and business information.</t>
  </si>
  <si>
    <t>Internal Audit Plan; Management Review; Improvement Log; disciplinary process</t>
  </si>
  <si>
    <t>A.5.37</t>
  </si>
  <si>
    <t>Documented operating procedures</t>
  </si>
  <si>
    <t>Required to support MACC’s ISMS by ensuring documented operating procedures is considered and managed proportionately for patient, staff, supplier and business information.</t>
  </si>
  <si>
    <t>Management System Processes Register; documented procedures; policy register</t>
  </si>
  <si>
    <t>A.6.1</t>
  </si>
  <si>
    <t>Screening</t>
  </si>
  <si>
    <t>People</t>
  </si>
  <si>
    <t>Human resource security</t>
  </si>
  <si>
    <t>Required to confirm staff, clinicians and contractors are suitable before accessing patient information or MACC systems.</t>
  </si>
  <si>
    <t>Staff, clinicians and contractors</t>
  </si>
  <si>
    <t>Safer Recruitment, Vetting and DBS Policy; professional registration checks; references; BambooHR</t>
  </si>
  <si>
    <t>A.6.2</t>
  </si>
  <si>
    <t>Terms and conditions of employment</t>
  </si>
  <si>
    <t>Required to support MACC’s ISMS by ensuring terms and conditions of employment is considered and managed proportionately for patient, staff, supplier and business information.</t>
  </si>
  <si>
    <t>Staff, clinicians, contractors, training, onboarding and access responsibilities</t>
  </si>
  <si>
    <t>Employment/contractor agreements; onboarding policy acknowledgements; confidentiality clauses</t>
  </si>
  <si>
    <t>A.6.3</t>
  </si>
  <si>
    <t>Information security awareness, education and training</t>
  </si>
  <si>
    <t>Required to support MACC’s ISMS by ensuring information security awareness, education and training is considered and managed proportionately for patient, staff, supplier and business information.</t>
  </si>
  <si>
    <t>Training records; BambooHR; induction; policy acknowledgements; safeguarding/IG updates</t>
  </si>
  <si>
    <t>A.6.4</t>
  </si>
  <si>
    <t>Disciplinary process</t>
  </si>
  <si>
    <t>Required to support MACC’s ISMS by ensuring disciplinary process is considered and managed proportionately for patient, staff, supplier and business information.</t>
  </si>
  <si>
    <t>Disciplinary Policy and Information Security Breach Procedure; contracts; incident log</t>
  </si>
  <si>
    <t>A.6.5</t>
  </si>
  <si>
    <t>Responsibilities after termination or change of employment</t>
  </si>
  <si>
    <t>Required to support MACC’s ISMS by ensuring responsibilities after termination or change of employment is considered and managed proportionately for patient, staff, supplier and business information.</t>
  </si>
  <si>
    <t>Offboarding checklist; Access Control Policy; confidentiality agreements; leaver records</t>
  </si>
  <si>
    <t>A.6.6</t>
  </si>
  <si>
    <t>Confidentiality or non-disclosure agreements</t>
  </si>
  <si>
    <t>Required to support MACC’s ISMS by ensuring confidentiality or non-disclosure agreements is considered and managed proportionately for patient, staff, supplier and business information.</t>
  </si>
  <si>
    <t>Contracts; confidentiality clauses; onboarding acknowledgements; supplier agreements</t>
  </si>
  <si>
    <t>A.6.7</t>
  </si>
  <si>
    <t>Remote working</t>
  </si>
  <si>
    <t>Required because MACC operates remote/hybrid working and remote access to cloud-based systems and confidential information.</t>
  </si>
  <si>
    <t>Remote working, cloud access, laptops and communications</t>
  </si>
  <si>
    <t>Remote Working Policy; Acceptable Use Policy; MFA; Cyber Essentials Plus certificate</t>
  </si>
  <si>
    <t>A.6.8</t>
  </si>
  <si>
    <t>Information security event reporting</t>
  </si>
  <si>
    <t>Required to support MACC’s ISMS by ensuring information security event reporting is considered and managed proportionately for patient, staff, supplier and business information.</t>
  </si>
  <si>
    <t>Incident Response Process; Improvement Log; staff guidance; Management Review</t>
  </si>
  <si>
    <t>A.7.1</t>
  </si>
  <si>
    <t>Physical security perimeters</t>
  </si>
  <si>
    <t>Physical</t>
  </si>
  <si>
    <t>Physical security</t>
  </si>
  <si>
    <t>Protection</t>
  </si>
  <si>
    <t>No</t>
  </si>
  <si>
    <t>MACC does not operate a dedicated data centre or high-security physical perimeter within the ISMS scope. Physical security is managed through remote working controls, approved premises arrangements and supplier assurance where applicable.</t>
  </si>
  <si>
    <t>Remote working locations, approved premises, laptops, devices and paper information</t>
  </si>
  <si>
    <t>Not applicable</t>
  </si>
  <si>
    <t>Remote Working Policy; supplier assurance; approved premises arrangements</t>
  </si>
  <si>
    <t>A.7.2</t>
  </si>
  <si>
    <t>Physical entry</t>
  </si>
  <si>
    <t>Required to support MACC’s ISMS by ensuring physical entry is considered and managed proportionately for patient, staff, supplier and business information.</t>
  </si>
  <si>
    <t>Remote Working Policy; approved premises/room booking arrangements; visitor controls where applicable</t>
  </si>
  <si>
    <t>A.7.3</t>
  </si>
  <si>
    <t>Securing offices, rooms and facilities</t>
  </si>
  <si>
    <t>Required to support MACC’s ISMS by ensuring securing offices, rooms and facilities is considered and managed proportionately for patient, staff, supplier and business information.</t>
  </si>
  <si>
    <t>Remote Working Policy; clear desk/clear screen; premises arrangements</t>
  </si>
  <si>
    <t>A.7.4</t>
  </si>
  <si>
    <t>Physical security monitoring</t>
  </si>
  <si>
    <t>MACC does not operate a dedicated site requiring MACC-managed CCTV or physical security monitoring. Physical monitoring is handled by premises or cloud/data-centre suppliers where applicable.</t>
  </si>
  <si>
    <t>Supplier assurance; premises arrangements where applicable</t>
  </si>
  <si>
    <t>A.7.5</t>
  </si>
  <si>
    <t>Protecting against physical and environmental threats</t>
  </si>
  <si>
    <t>Required to support MACC’s ISMS by ensuring protecting against physical and environmental threats is considered and managed proportionately for patient, staff, supplier and business information.</t>
  </si>
  <si>
    <t>BCP/DR Policy; Remote Working Policy; Asset Register; supplier continuity evidence</t>
  </si>
  <si>
    <t>A.7.6</t>
  </si>
  <si>
    <t>Working in secure areas</t>
  </si>
  <si>
    <t>MACC does not operate designated secure areas such as laboratories, server rooms or high-security data processing areas within the ISMS scope. Secure working expectations are addressed through remote working and confidentiality controls.</t>
  </si>
  <si>
    <t>Remote Working Policy; Clear desk/clear screen; supplier assurance</t>
  </si>
  <si>
    <t>A.7.7</t>
  </si>
  <si>
    <t>Clear desk and clear screen</t>
  </si>
  <si>
    <t>Required to support MACC’s ISMS by ensuring clear desk and clear screen is considered and managed proportionately for patient, staff, supplier and business information.</t>
  </si>
  <si>
    <t>Acceptable Use Policy; Remote Working Policy; Information Handling Policy</t>
  </si>
  <si>
    <t>A.7.8</t>
  </si>
  <si>
    <t>Equipment siting and protection</t>
  </si>
  <si>
    <t>Required to support MACC’s ISMS by ensuring equipment siting and protection is considered and managed proportionately for patient, staff, supplier and business information.</t>
  </si>
  <si>
    <t>Asset Register; Acceptable Use Policy; Remote Working Policy; Cyber Essentials Plus certificate</t>
  </si>
  <si>
    <t>A.7.9</t>
  </si>
  <si>
    <t>Security of assets off-premises</t>
  </si>
  <si>
    <t>Required to support MACC’s ISMS by ensuring security of assets off-premises is considered and managed proportionately for patient, staff, supplier and business information.</t>
  </si>
  <si>
    <t>Remote Working Policy; Acceptable Use Policy; MFA; endpoint protection; Cyber Essentials Plus certificate</t>
  </si>
  <si>
    <t>A.7.10</t>
  </si>
  <si>
    <t>Storage media</t>
  </si>
  <si>
    <t>Required to support MACC’s ISMS by ensuring storage media is considered and managed proportionately for patient, staff, supplier and business information.</t>
  </si>
  <si>
    <t>Information Handling Policy; Acceptable Use Policy; device controls; secure disposal process</t>
  </si>
  <si>
    <t>A.7.11</t>
  </si>
  <si>
    <t>Supporting utilities</t>
  </si>
  <si>
    <t>MACC does not directly manage data-centre utilities or premises utilities for cloud-hosted systems. Availability is managed by the relevant supplier and considered through business continuity and supplier assurance.</t>
  </si>
  <si>
    <t>Supplier assurance; Business Continuity Register</t>
  </si>
  <si>
    <t>A.7.12</t>
  </si>
  <si>
    <t>Cabling security</t>
  </si>
  <si>
    <t>MACC does not manage dedicated network cabling or data-centre cabling within the ISMS scope. Network security is managed through supplier services, approved connectivity and device controls.</t>
  </si>
  <si>
    <t>Supplier assurance; network service records; Cyber Essentials Plus certificate where in scope</t>
  </si>
  <si>
    <t>A.7.13</t>
  </si>
  <si>
    <t>Equipment maintenance</t>
  </si>
  <si>
    <t>Required to support MACC’s ISMS by ensuring equipment maintenance is considered and managed proportionately for patient, staff, supplier and business information.</t>
  </si>
  <si>
    <t>Asset Register; Cyber Essentials Plus certificate; patch/update records; IT support records</t>
  </si>
  <si>
    <t>A.7.14</t>
  </si>
  <si>
    <t>Secure disposal or re-use of equipment</t>
  </si>
  <si>
    <t>Required to support MACC’s ISMS by ensuring secure disposal or re-use of equipment is considered and managed proportionately for patient, staff, supplier and business information.</t>
  </si>
  <si>
    <t>Asset Register; offboarding process; secure disposal process; supplier/device wipe evidence</t>
  </si>
  <si>
    <t>A.8.1</t>
  </si>
  <si>
    <t>User endpoint devices</t>
  </si>
  <si>
    <t>Technological</t>
  </si>
  <si>
    <t>Cyber/technical security</t>
  </si>
  <si>
    <t>BR/BP; RA</t>
  </si>
  <si>
    <t>Required to secure laptops and devices used to access MACC clinical and business systems.</t>
  </si>
  <si>
    <t>Laptops, company-managed devices and endpoint security</t>
  </si>
  <si>
    <t>Cyber Essentials Plus certificate; Asset Register; Acceptable Use Policy; endpoint protection</t>
  </si>
  <si>
    <t>A.8.2</t>
  </si>
  <si>
    <t>Privileged access rights</t>
  </si>
  <si>
    <t>Required to support MACC’s ISMS by ensuring privileged access rights is considered and managed proportionately for patient, staff, supplier and business information.</t>
  </si>
  <si>
    <t>Cloud systems, laptops, access controls, endpoint protection and supplier-managed services</t>
  </si>
  <si>
    <t>Access Control Policy; administrator account records; access reviews</t>
  </si>
  <si>
    <t>A.8.3</t>
  </si>
  <si>
    <t>Information access restriction</t>
  </si>
  <si>
    <t>Required to support MACC’s ISMS by ensuring information access restriction is considered and managed proportionately for patient, staff, supplier and business information.</t>
  </si>
  <si>
    <t>Access Control Policy; role-based access; user access reviews; system permissions</t>
  </si>
  <si>
    <t>A.8.4</t>
  </si>
  <si>
    <t>Access to source code</t>
  </si>
  <si>
    <t>MACC does not develop or hold application source code within the ISMS scope. Third-party application security is managed through supplier assurance and cloud controls.</t>
  </si>
  <si>
    <t>Supplier assurance; Change Management Register</t>
  </si>
  <si>
    <t>A.8.5</t>
  </si>
  <si>
    <t>Secure authentication</t>
  </si>
  <si>
    <t>Required to protect access to MACC systems using passwords, MFA and secure authentication arrangements.</t>
  </si>
  <si>
    <t>All user access, Microsoft 365, Health Connect, NHSmail and BambooHR</t>
  </si>
  <si>
    <t>Cyber Essentials Plus certificate; MFA records; Access Control Policy; system settings</t>
  </si>
  <si>
    <t>A.8.6</t>
  </si>
  <si>
    <t>Capacity management</t>
  </si>
  <si>
    <t>Technological security</t>
  </si>
  <si>
    <t>Required to support MACC’s ISMS by ensuring capacity management is considered and managed proportionately for patient, staff, supplier and business information.</t>
  </si>
  <si>
    <t>Supplier review; Management Review; Business Continuity Register; service performance review</t>
  </si>
  <si>
    <t>A.8.7</t>
  </si>
  <si>
    <t>Protection against malware</t>
  </si>
  <si>
    <t>Required to protect devices and systems from malware and compromise.</t>
  </si>
  <si>
    <t>Laptops, endpoints and cloud access</t>
  </si>
  <si>
    <t>Cyber Essentials Plus certificate; endpoint protection; Acceptable Use Policy; updates</t>
  </si>
  <si>
    <t>A.8.8</t>
  </si>
  <si>
    <t>Management of technical vulnerabilities</t>
  </si>
  <si>
    <t>Required to identify and manage technical vulnerabilities in devices, operating systems, cloud services and supplier-managed systems.</t>
  </si>
  <si>
    <t>Laptops, operating systems, cloud applications and endpoint controls</t>
  </si>
  <si>
    <t>Cyber Essentials Plus certificate; patch/update process; supplier notifications; risk assessment; improvement log</t>
  </si>
  <si>
    <t>A.8.9</t>
  </si>
  <si>
    <t>Configuration management</t>
  </si>
  <si>
    <t>Required to maintain secure configuration of laptops, cloud platforms and system access settings.</t>
  </si>
  <si>
    <t>Devices, operating systems, Microsoft 365 and other systems</t>
  </si>
  <si>
    <t>Cyber Essentials Plus certificate; device/security settings; Access Control Policy; endpoint records</t>
  </si>
  <si>
    <t>A.8.10</t>
  </si>
  <si>
    <t>Information deletion</t>
  </si>
  <si>
    <t>Required to support MACC’s ISMS by ensuring information deletion is considered and managed proportionately for patient, staff, supplier and business information.</t>
  </si>
  <si>
    <t>Retention/deletion policy; secure disposal process; Health Connect/Microsoft 365 controls</t>
  </si>
  <si>
    <t>A.8.11</t>
  </si>
  <si>
    <t>Data masking</t>
  </si>
  <si>
    <t>Required to support MACC’s ISMS by ensuring data masking is considered and managed proportionately for patient, staff, supplier and business information.</t>
  </si>
  <si>
    <t>Data minimisation/anonymisation process; DPIA; IG policy; audit sampling records</t>
  </si>
  <si>
    <t>A.8.12</t>
  </si>
  <si>
    <t>Data leakage prevention</t>
  </si>
  <si>
    <t>Required to support MACC’s ISMS by ensuring data leakage prevention is considered and managed proportionately for patient, staff, supplier and business information.</t>
  </si>
  <si>
    <t>Access controls; secure email; recipient checks; MFA; confidentiality training; Cyber Essentials Plus certificate</t>
  </si>
  <si>
    <t>A.8.13</t>
  </si>
  <si>
    <t>Information backup</t>
  </si>
  <si>
    <t>Recover</t>
  </si>
  <si>
    <t>Required to support recovery of information and continuity of critical services.</t>
  </si>
  <si>
    <t>Clinical systems, Microsoft 365, supplier systems and continuity records</t>
  </si>
  <si>
    <t>Backup/recovery arrangements; Business Continuity Register; supplier assurance; Risk Treatment Plan</t>
  </si>
  <si>
    <t>A.8.14</t>
  </si>
  <si>
    <t>Redundancy of information processing facilities</t>
  </si>
  <si>
    <t>Required to support MACC’s ISMS by ensuring redundancy of information processing facilities is considered and managed proportionately for patient, staff, supplier and business information.</t>
  </si>
  <si>
    <t>Supplier assurance; Business Continuity Register; cloud service arrangements</t>
  </si>
  <si>
    <t>A.8.15</t>
  </si>
  <si>
    <t>Logging</t>
  </si>
  <si>
    <t>Required to support MACC’s ISMS by ensuring logging is considered and managed proportionately for patient, staff, supplier and business information.</t>
  </si>
  <si>
    <t>System audit logs; Access Control Policy; Health Connect/Microsoft 365 logs; incident process</t>
  </si>
  <si>
    <t>A.8.16</t>
  </si>
  <si>
    <t>Monitoring activities</t>
  </si>
  <si>
    <t>Required to support MACC’s ISMS by ensuring monitoring activities is considered and managed proportionately for patient, staff, supplier and business information.</t>
  </si>
  <si>
    <t>Internal Audit Plan; Management Review; Incident Log; Improvement Log; supplier review</t>
  </si>
  <si>
    <t>A.8.17</t>
  </si>
  <si>
    <t>Clock synchronisation</t>
  </si>
  <si>
    <t>Required to support MACC’s ISMS by ensuring clock synchronisation is considered and managed proportionately for patient, staff, supplier and business information.</t>
  </si>
  <si>
    <t>Supplier-managed system time controls; Health Connect/Microsoft 365 audit logs</t>
  </si>
  <si>
    <t>A.8.18</t>
  </si>
  <si>
    <t>Use of privileged utility programs</t>
  </si>
  <si>
    <t>Required to support MACC’s ISMS by ensuring use of privileged utility programs is considered and managed proportionately for patient, staff, supplier and business information.</t>
  </si>
  <si>
    <t>Access Control Policy; restricted admin rights; Cyber Essentials Plus certificate</t>
  </si>
  <si>
    <t>A.8.19</t>
  </si>
  <si>
    <t>Installation of software on operational systems</t>
  </si>
  <si>
    <t>Required to support MACC’s ISMS by ensuring installation of software on operational systems is considered and managed proportionately for patient, staff, supplier and business information.</t>
  </si>
  <si>
    <t>Cyber Essentials Plus certificate; Acceptable Use Policy; device management/update controls</t>
  </si>
  <si>
    <t>A.8.20</t>
  </si>
  <si>
    <t>Network security</t>
  </si>
  <si>
    <t>Required to protect connectivity and access to cloud systems, NHSmail, HSCN and other approved systems.</t>
  </si>
  <si>
    <t>Internet connectivity, HSCN, cloud access and remote working</t>
  </si>
  <si>
    <t>Cyber Essentials Plus certificate; network/firewall controls where in scope; supplier assurance; HSCN arrangements</t>
  </si>
  <si>
    <t>A.8.21</t>
  </si>
  <si>
    <t>Security of network services</t>
  </si>
  <si>
    <t>Required to support MACC’s ISMS by ensuring security of network services is considered and managed proportionately for patient, staff, supplier and business information.</t>
  </si>
  <si>
    <t>Supplier assurance; Cyber Essentials Plus certificate; HSCN/secure email arrangements; BCP Register</t>
  </si>
  <si>
    <t>A.8.22</t>
  </si>
  <si>
    <t>Segregation of networks</t>
  </si>
  <si>
    <t>Required to support MACC’s ISMS by ensuring segregation of networks is considered and managed proportionately for patient, staff, supplier and business information.</t>
  </si>
  <si>
    <t>Supplier assurance; access controls; Cyber Essentials Plus certificate where in scope</t>
  </si>
  <si>
    <t>A.8.23</t>
  </si>
  <si>
    <t>Web filtering</t>
  </si>
  <si>
    <t>Required to support MACC’s ISMS by ensuring web filtering is considered and managed proportionately for patient, staff, supplier and business information.</t>
  </si>
  <si>
    <t>Cyber Essentials Plus certificate; endpoint protection; acceptable use controls</t>
  </si>
  <si>
    <t>A.8.24</t>
  </si>
  <si>
    <t>Use of cryptography</t>
  </si>
  <si>
    <t>Required to protect information using encryption, secure email, HTTPS, encrypted devices or supplier-managed cryptographic controls.</t>
  </si>
  <si>
    <t>NHSmail; HTTPS/cloud supplier controls; device encryption where available; Cyber Essentials Plus certificate</t>
  </si>
  <si>
    <t>A.8.25</t>
  </si>
  <si>
    <t>Secure development life cycle</t>
  </si>
  <si>
    <t>MACC does not currently develop software within the ISMS scope. Supplier/cloud application security is managed through supplier assurance and change control.</t>
  </si>
  <si>
    <t>A.8.26</t>
  </si>
  <si>
    <t>Application security requirements</t>
  </si>
  <si>
    <t>MACC does not currently develop applications within the ISMS scope. Security requirements for third-party applications are managed through supplier assurance and procurement/change review.</t>
  </si>
  <si>
    <t>Supplier assurance; procurement/change process</t>
  </si>
  <si>
    <t>A.8.27</t>
  </si>
  <si>
    <t>Secure system architecture and engineering principles</t>
  </si>
  <si>
    <t>MACC does not design or engineer software systems within the current ISMS scope. Architecture and engineering controls sit with system/cloud suppliers and are managed through supplier assurance.</t>
  </si>
  <si>
    <t>Supplier assurance; cloud service records</t>
  </si>
  <si>
    <t>A.8.28</t>
  </si>
  <si>
    <t>Secure coding</t>
  </si>
  <si>
    <t>MACC does not currently develop software or source code within the ISMS scope. Security of third-party applications is managed through supplier assurance and cloud service controls.</t>
  </si>
  <si>
    <t>Supplier assurance; Statement of Applicability; Change Register</t>
  </si>
  <si>
    <t>A.8.29</t>
  </si>
  <si>
    <t>Security testing in development and acceptance</t>
  </si>
  <si>
    <t>MACC does not currently develop software within the ISMS scope. Testing of supplier systems is managed through supplier assurance and implementation/change review.</t>
  </si>
  <si>
    <t>Supplier assurance; change/implementation review records</t>
  </si>
  <si>
    <t>A.8.30</t>
  </si>
  <si>
    <t>Outsourced development</t>
  </si>
  <si>
    <t>MACC does not currently outsource software development within the ISMS scope. If this changes, supplier and development controls will be reviewed and added to the ISMS.</t>
  </si>
  <si>
    <t>A.8.31</t>
  </si>
  <si>
    <t>Separation of development, test and production environments</t>
  </si>
  <si>
    <t>MACC does not currently operate development, test and production environments for internally developed software. Supplier-managed environments are addressed through supplier assurance.</t>
  </si>
  <si>
    <t>A.8.32</t>
  </si>
  <si>
    <t>Change management</t>
  </si>
  <si>
    <t>Required to support MACC’s ISMS by ensuring change management is considered and managed proportionately for patient, staff, supplier and business information.</t>
  </si>
  <si>
    <t>Change Management Procedure and Register; Improvement Log; Risk Treatment Plan</t>
  </si>
  <si>
    <t>A.8.33</t>
  </si>
  <si>
    <t>Test information</t>
  </si>
  <si>
    <t>MACC does not currently maintain software testing environments or test datasets within the ISMS scope. Any future testing using personal data would require approval, minimisation and appropriate controls.</t>
  </si>
  <si>
    <t>DPIA process; Change Management Register</t>
  </si>
  <si>
    <t>A.8.34</t>
  </si>
  <si>
    <t>Protection of information systems during audit testing</t>
  </si>
  <si>
    <t>Required to support MACC’s ISMS by ensuring protection of information systems during audit testing is considered and managed proportionately for patient, staff, supplier and business information.</t>
  </si>
  <si>
    <t>Internal Audit Plan; Management Review; access controls; audit planning records</t>
  </si>
  <si>
    <t>MACC Information Security Risk Criteria</t>
  </si>
  <si>
    <t>Source</t>
  </si>
  <si>
    <t>Information Security Risk Criteria (V1.1 - DRAFT), uploaded by MACC</t>
  </si>
  <si>
    <t>Risk score method</t>
  </si>
  <si>
    <t>Impact score x Likelihood score</t>
  </si>
  <si>
    <t>Impact score</t>
  </si>
  <si>
    <t>Definition</t>
  </si>
  <si>
    <t>Negligible</t>
  </si>
  <si>
    <t>Minor</t>
  </si>
  <si>
    <t>Moderate</t>
  </si>
  <si>
    <t>Significant</t>
  </si>
  <si>
    <t>Major</t>
  </si>
  <si>
    <t>Likelihood score</t>
  </si>
  <si>
    <t>Improbable</t>
  </si>
  <si>
    <t>Unlikely</t>
  </si>
  <si>
    <t>Possible</t>
  </si>
  <si>
    <t>Likely</t>
  </si>
  <si>
    <t>Probable</t>
  </si>
  <si>
    <t>Risk score range</t>
  </si>
  <si>
    <t>Risk level</t>
  </si>
  <si>
    <t>1 - 7</t>
  </si>
  <si>
    <t>Low</t>
  </si>
  <si>
    <t>8 - 12</t>
  </si>
  <si>
    <t>Medium</t>
  </si>
  <si>
    <t>13 - 25</t>
  </si>
  <si>
    <t>High</t>
  </si>
  <si>
    <t>Acceptance/treatment action</t>
  </si>
  <si>
    <t>No action required</t>
  </si>
  <si>
    <t>Consider further risk treatment and inclusion in the Risk Treatment Plan</t>
  </si>
  <si>
    <t>Include in the Risk Treatment Plan and implement treatment to reduce to Medium, or obtain risk-owner sign-off to accept</t>
  </si>
  <si>
    <t>Code / Value</t>
  </si>
  <si>
    <t>Meaning / How to use</t>
  </si>
  <si>
    <t>LR</t>
  </si>
  <si>
    <t>Legal or regulatory requirement</t>
  </si>
  <si>
    <t>CO</t>
  </si>
  <si>
    <t>Contractual obligation</t>
  </si>
  <si>
    <t>BR/BP</t>
  </si>
  <si>
    <t>Business requirement / adopted best practice</t>
  </si>
  <si>
    <t>RA</t>
  </si>
  <si>
    <t>Result of risk assessment</t>
  </si>
  <si>
    <t>Use Yes where the control is necessary or adopted; use No only where genuinely not applicable</t>
  </si>
  <si>
    <t>Control is being finalised or evidence is still being strengthened before Stage 2</t>
  </si>
  <si>
    <t>Control is operating in practice and evidence exists</t>
  </si>
  <si>
    <t>Not implemented</t>
  </si>
  <si>
    <t>Control is required but not yet implemented</t>
  </si>
  <si>
    <t>Control is not selected and the non-selection justification is recorded</t>
  </si>
  <si>
    <t>Cyber Essentials Plus</t>
  </si>
  <si>
    <t>Use as supporting evidence for technical controls within the scope of the certificate, especially secure configuration, access control, malware protection, security update management and network/firewall controls.</t>
  </si>
  <si>
    <t>Duties are separated through clinical sign-off, IG oversight, safeguarding escalation and operational review. Confirm role mapping and document where independent review or secondary approval is required.</t>
  </si>
  <si>
    <t>MACC’s senior leadership supports ISMS governance through policy approval, risk review, internal audit, management review and action tracking. Maintain records of leadership review and decisions.</t>
  </si>
  <si>
    <t>MACC maintains contact routes for ICO, CQC, NHS bodies, commissioners and safeguarding authorities. Confirm these are recorded in the legal/compliance register and incident escalation process.</t>
  </si>
  <si>
    <t>MACC uses relevant sources such as NHS, ICO, NCSC, CQC and professional guidance to maintain awareness of information security and healthcare requirements. Record sources reviewed during management review.</t>
  </si>
  <si>
    <t>MACC considers cyber, supplier, NHS, data protection and operational threats through supplier alerts, Cyber Essentials Plus, incident review and management review. Continue documenting relevant alerts and actions.</t>
  </si>
  <si>
    <t>MACC has information security policies in place and is formalising the policy suite through the ISO 27001 programme. Confirm approval, version control, staff communication and review following Stage 1 feedback.</t>
  </si>
  <si>
    <t>MACC has assigned named leads for ISMS, DPO/IG, SIRO, Caldicott, safeguarding, clinical governance and operational oversight. Maintain organisation chart, role register and ISMS-related job descriptions as evidence.</t>
  </si>
  <si>
    <t>Information security is considered when MACC introduces new systems, suppliers, contracts, services or changes. Ensure change records, DPIAs and supplier checks are retained where applicable.</t>
  </si>
  <si>
    <t>MACC has identified key information and supporting assets through the risk assessment and asset register. Complete ownership checks and review the register before Stage 2.</t>
  </si>
  <si>
    <t>MACC has acceptable use expectations for staff, clinicians, contractors, systems and information. Maintain policy acknowledgements and ensure new starters receive this during onboarding.</t>
  </si>
  <si>
    <t>MACC removes system access and recovers or disables assets when staff or contractors leave. Strengthen evidence through an offboarding checklist and access removal record.</t>
  </si>
  <si>
    <t>MACC handles patient, safeguarding, staff and business information according to sensitivity. Finalise the classification/handling policy and ensure staff understand confidential and restricted data handling.</t>
  </si>
  <si>
    <t>MACC applies appropriate labels or handling expectations to reports, safeguarding information and confidential records. Confirm this is reflected in templates and document handling guidance.</t>
  </si>
  <si>
    <t>MACC uses approved secure routes such as Health Connect, NHSmail and controlled communication processes. Maintain evidence of secure transfer procedures, consent checks and recipient checks.</t>
  </si>
  <si>
    <t>MACC restricts access by role and need. This is supported by MFA, system access controls and Cyber Essentials Plus where in scope. Continue periodic access reviews.</t>
  </si>
  <si>
    <t>MACC manages user identities for staff, clinicians and contractors across relevant systems. Maintain joiner, mover and leaver records to evidence identity lifecycle control.</t>
  </si>
  <si>
    <t>MACC protects authentication information through passwords, MFA and user access controls. Cyber Essentials Plus supports this control where systems/devices are in scope.</t>
  </si>
  <si>
    <t>MACC grants, amends and removes access based on role and authorisation. Maintain access review evidence for Health Connect, Microsoft 365, NHSmail, BambooHR and other key systems.</t>
  </si>
  <si>
    <t>MACC relies on clinical, IT, cloud and communications suppliers. Maintain supplier register, assurance checks, contracts and data processing arrangements.</t>
  </si>
  <si>
    <t>Supplier agreements should include confidentiality, data protection, security and service expectations. Review key supplier agreements and record any gaps or actions.</t>
  </si>
  <si>
    <t>MACC manages ICT supplier risk through supplier assurance, Cyber Essentials Plus, access controls and business continuity review. Continue strengthening supplier due diligence evidence.</t>
  </si>
  <si>
    <t>Supplier performance, outages, incidents and changes are reviewed through supplier management, incidents and management review. Keep evidence of reviews and supplier-related actions.</t>
  </si>
  <si>
    <t>MACC uses cloud services including Health Connect, Microsoft 365, BambooHR and RingCentral. Maintain supplier assurance, access controls, MFA and business continuity evidence.</t>
  </si>
  <si>
    <t>MACC has an incident response approach and is formalising evidence through the ISO programme. Confirm incident categories, responsibilities, escalation routes and logs before Stage 2.</t>
  </si>
  <si>
    <t>Reported events are assessed to determine whether they are security incidents, IG issues, data breaches, clinical/safeguarding matters or improvement actions. Maintain triage and escalation evidence.</t>
  </si>
  <si>
    <t>MACC responds through containment, escalation, investigation, recovery and corrective action. Ensure incident response records show owner, action, outcome and effectiveness review.</t>
  </si>
  <si>
    <t>MACC uses incidents, complaints, audits and weaknesses to update controls, training, risks and improvement actions. Record lessons learned in the improvement log or management review.</t>
  </si>
  <si>
    <t>MACC retains evidence for incidents, complaints, audits, access reviews, supplier issues and governance decisions. Confirm evidence storage location and access control.</t>
  </si>
  <si>
    <t>MACC manages confidentiality, integrity and availability during disruption through business continuity, downtime processes, secure communication and supplier escalation. Complete BCP testing evidence.</t>
  </si>
  <si>
    <t>MACC has identified critical systems and supporting assets. Complete evidence of backup/recovery, supplier escalation, downtime arrangements and continuity testing before Stage 2.</t>
  </si>
  <si>
    <t>MACC operates in a regulated healthcare environment. Maintain legal/compliance register covering UK GDPR, Data Protection Act, CQC, NHS/commissioner and contractual requirements.</t>
  </si>
  <si>
    <t>MACC protects its own documentation, templates and business materials and respects supplier/licence restrictions. Record software licence and document ownership controls where relevant.</t>
  </si>
  <si>
    <t>MACC protects clinical, safeguarding, staff, supplier, audit and governance records through controlled systems, access controls and retention arrangements. Maintain record control evidence.</t>
  </si>
  <si>
    <t>MACC processes patient, clinical, staff and contractor personal data, including special category data. Maintain DPIA, privacy notices, access controls and data protection evidence.</t>
  </si>
  <si>
    <t>MACC is undergoing ISO 27001 assessment with BAB and uses internal audit and management review. Record Stage 1 feedback, internal audit results and improvement actions.</t>
  </si>
  <si>
    <t>MACC monitors policy compliance through audits, access review, incident review, supervision and management review. Evidence non-conformities and corrective actions through logs.</t>
  </si>
  <si>
    <t>MACC is documenting key operating procedures for clinical, operational, information security and business continuity processes. Finalise controlled procedures and master document list.</t>
  </si>
  <si>
    <t>MACC screens employees, clinicians and contractors before system or patient access. Evidence includes safer recruitment, DBS, references, registration checks and onboarding controls.</t>
  </si>
  <si>
    <t>MACC includes confidentiality, data protection, information security and conduct requirements in employment/contractor arrangements. Ensure contracts and onboarding acknowledgements are retained.</t>
  </si>
  <si>
    <t>MACC provides induction and training covering confidentiality, IG, safeguarding, incident reporting and secure system use. Maintain training matrix and sample training records.</t>
  </si>
  <si>
    <t>MACC has a disciplinary and information security breach process for confidentiality, access control, acceptable use or data protection breaches. Finalise policy approval and staff communication.</t>
  </si>
  <si>
    <t>MACC removes access and confirms ongoing confidentiality responsibilities when roles change or engagement ends. Strengthen joiner/mover/leaver and offboarding evidence.</t>
  </si>
  <si>
    <t>MACC requires confidentiality from staff, clinicians, contractors and relevant suppliers. Maintain contract clauses, policy acknowledgements and confidentiality records.</t>
  </si>
  <si>
    <t>MACC operates remote/hybrid working with secure systems, MFA, acceptable use requirements and device controls. Cyber Essentials Plus supports relevant baseline technical controls.</t>
  </si>
  <si>
    <t>MACC requires staff and contractors to report security incidents, weaknesses, suspected breaches or access concerns. Confirm reporting routes and staff communication before Stage 2.</t>
  </si>
  <si>
    <t>MACC does not operate a dedicated data centre or high-security controlled facility within the current ISMS scope. Review if MACC introduces dedicated premises or server facilities.</t>
  </si>
  <si>
    <t>MACC manages physical entry risks where office, clinical or approved work locations are used. Maintain venue checks, access arrangements and visitor controls where applicable.</t>
  </si>
  <si>
    <t>MACC ensures confidential information is protected in any office, clinical or approved working space. Record checks for rooms used for face-to-face or administrative activity.</t>
  </si>
  <si>
    <t>MACC does not currently operate dedicated premises requiring CCTV or formal physical security monitoring within ISMS scope. Review if premises arrangements change.</t>
  </si>
  <si>
    <t>MACC considers fire, flood, power, theft and environmental risks through business continuity and venue/device controls. Maintain BCP and equipment protection evidence.</t>
  </si>
  <si>
    <t>MACC does not currently operate secure areas such as server rooms or controlled technical facilities. Review if this becomes relevant.</t>
  </si>
  <si>
    <t>MACC requires confidential information to be protected during remote, office and clinical work. Maintain acceptable use, remote working and information handling evidence.</t>
  </si>
  <si>
    <t>MACC protects laptops and devices used to access systems. Maintain device security requirements, acceptable use controls and endpoint protection evidence.</t>
  </si>
  <si>
    <t>MACC protects assets used remotely or away from office locations. Cyber Essentials Plus and access controls support this for in-scope devices and systems.</t>
  </si>
  <si>
    <t>MACC controls removable/local storage media where used and relies primarily on approved cloud systems. Confirm removable media restrictions and secure disposal requirements.</t>
  </si>
  <si>
    <t>MACC does not operate dedicated hosting or infrastructure facilities requiring utility resilience controls. Supplier-managed services and business continuity cover operational dependency.</t>
  </si>
  <si>
    <t>MACC does not operate managed cabling infrastructure or data centre environments within current ISMS scope. Review if MACC introduces fixed infrastructure.</t>
  </si>
  <si>
    <t>MACC keeps devices supported and updated. Maintain evidence of device reviews, security updates and maintenance/IT support arrangements.</t>
  </si>
  <si>
    <t>MACC ensures information is removed before equipment is reused, returned or disposed of. Record disposal, reset or access removal evidence.</t>
  </si>
  <si>
    <t>MACC secures laptops and devices used to access clinical and business systems. Cyber Essentials Plus supports endpoint/device control evidence within the certification scope.</t>
  </si>
  <si>
    <t>MACC restricts administrator/elevated access to approved users. Confirm privileged access list, review frequency and removal process before Stage 2.</t>
  </si>
  <si>
    <t>MACC restricts access to patient, safeguarding, staff and supplier records by role and need. Maintain system access records and periodic review evidence.</t>
  </si>
  <si>
    <t>MACC does not hold or manage software source code within current ISMS scope. Supplier/cloud application security is managed through supplier assurance.</t>
  </si>
  <si>
    <t>MACC uses secure authentication including passwords and MFA where available. Cyber Essentials Plus supports authentication controls for in-scope systems/devices.</t>
  </si>
  <si>
    <t>MACC monitors operational and system capacity through workflow oversight, supplier review and business continuity planning. Record capacity-related risks or supplier issues where relevant.</t>
  </si>
  <si>
    <t>MACC uses endpoint protection and device security controls. Cyber Essentials Plus supports malware protection evidence within the scope of certification.</t>
  </si>
  <si>
    <t>MACC manages vulnerabilities through updates, supplier notifications, endpoint alerts, IT support and Cyber Essentials Plus. Record vulnerabilities or improvement actions where identified.</t>
  </si>
  <si>
    <t>MACC manages secure configuration of devices, access settings and cloud systems. Cyber Essentials Plus supports secure configuration for in-scope assets.</t>
  </si>
  <si>
    <t>MACC deletes or removes information in line with retention, offboarding, access removal and supplier processes. Confirm retention/deletion procedures and evidence.</t>
  </si>
  <si>
    <t>MACC limits exposure of identifiable data where full patient/staff details are not required. Confirm use in audit, training, reporting or testing contexts.</t>
  </si>
  <si>
    <t>MACC reduces data leakage risk through secure email, recipient checks, access controls, MFA, training and incident reporting. Cyber Essentials Plus supports technical baseline controls.</t>
  </si>
  <si>
    <t>MACC relies on supplier/cloud recovery and business continuity arrangements. Confirm backup/recovery evidence, supplier recovery assurances and downtime process.</t>
  </si>
  <si>
    <t>MACC uses supplier-managed cloud services and continuity planning to support availability. Retain supplier assurance and continuity evidence.</t>
  </si>
  <si>
    <t>MACC uses system logs and audit trails where available to support access review and incident investigation. Maintain evidence of logs for key systems.</t>
  </si>
  <si>
    <t>MACC monitors ISMS performance through access review, incident review, supplier review, internal audit, management review and improvement logs. Evidence review outcomes.</t>
  </si>
  <si>
    <t>MACC relies on system and supplier-managed time synchronisation for cloud systems and audit logs. Maintain supplier/system assurance where available.</t>
  </si>
  <si>
    <t>MACC restricts privileged tools and administrator activity to authorised users. Confirm privileged utility/program access and review evidence.</t>
  </si>
  <si>
    <t>MACC controls software installation on operational devices and systems. Cyber Essentials Plus supports this technical control where in scope.</t>
  </si>
  <si>
    <t>MACC protects network access through secure configurations, supplier controls and approved connectivity. Cyber Essentials Plus supports network/firewall controls where in scope.</t>
  </si>
  <si>
    <t>MACC relies on internet, NHSmail, HSCN/secure routes and supplier-managed network services. Maintain supplier assurance and Cyber Essentials Plus evidence.</t>
  </si>
  <si>
    <t>MACC uses supplier-managed cloud services and access controls rather than internally managed networks. Cyber Essentials Plus supports relevant baseline control where in scope.</t>
  </si>
  <si>
    <t>MACC uses acceptable use, endpoint controls and supplier/device security controls to reduce unsafe web activity. Cyber Essentials Plus supports this where in scope.</t>
  </si>
  <si>
    <t>MACC uses encryption through secure email, HTTPS/cloud systems, supplier-managed controls and device security where available. Cyber Essentials Plus supports relevant technical controls.</t>
  </si>
  <si>
    <t>Review if this control becomes applicable. MACC does not currently develop software within ISMS scope. Review this control if MACC begins internal software development or commissions bespoke development.</t>
  </si>
  <si>
    <t>Review if this control becomes applicable. MACC does not currently develop applications. Security requirements for third-party applications are managed through procurement, supplier assurance and change review.</t>
  </si>
  <si>
    <t>Review if this control becomes applicable. MACC does not design or engineer software systems within current scope. Architecture and engineering controls sit with system/cloud suppliers and are reviewed through supplier assurance.</t>
  </si>
  <si>
    <t>Review if this control becomes applicable. MACC does not currently develop software or source code. Security of third-party applications is managed through supplier assurance, cloud controls and access controls.</t>
  </si>
  <si>
    <t>Review if this control becomes applicable. MACC does not currently develop software. Testing of supplier systems is managed through supplier assurance and change/implementation review.</t>
  </si>
  <si>
    <t>Review if this control becomes applicable. MACC does not currently outsource software development. If this changes, supplier and development controls will be reviewed and added to the ISMS.</t>
  </si>
  <si>
    <t>Review if this control becomes applicable. MACC does not operate development, test and production environments for internally developed software. Supplier-managed environments are covered through supplier assurance.</t>
  </si>
  <si>
    <t>MACC manages changes to systems, suppliers, policies, processes and services through change control and improvement tracking. Ensure change register is maintained.</t>
  </si>
  <si>
    <t>Review if this control becomes applicable. MACC does not currently use separate test data for internally developed systems. Review if MACC introduces testing environments or bespoke system development.</t>
  </si>
  <si>
    <t>MACC will ensure audit testing does not compromise live systems, patient data or service delivery. Agree audit scope, evidence access and data handling before Stage 2.</t>
  </si>
  <si>
    <t>MACC Statement of Applicability ISO27001 v1.0 – Current ISMS Implementation Position
Masters Advanced Clinical Care Ltd is progressing through ISO/IEC 27001 certification with BAB. This Statement of Applicability reflects MACC’s current ISMS control position, information security risk assessment, risk treatment plan and available implementation evidence at the date of submission.
MACC has completed Stage 1 activity in August 2026 and is progressing towards Stage 2. This document will be reviewed and updated following Stage 1 feedback, internal audit, management review, risk assessment updates and Stage 2 preparation.
This Statement of Applicability should be read alongside MACC’s Information Security Risk Criteria, Information Security Risk Assessment, Risk Treatment Plan, Cyber Essentials Plus certificate, policies, registers, supplier assurance records, incident process, improvement log and management review records.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</si>
</sst>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Carlito"/>
    </font>
    <font>
      <sz val="11"/>
      <name val="Aptos"/>
    </font>
    <font>
      <b/>
      <sz val="14"/>
      <color rgb="FFFFFFFF"/>
      <name val="Aptos"/>
    </font>
    <font>
      <b/>
      <sz val="12"/>
      <color rgb="FFFFFFFF"/>
      <name val="Aptos"/>
    </font>
    <font>
      <sz val="12"/>
      <name val="Aptos"/>
    </font>
    <font>
      <sz val="14"/>
      <name val="Carlito"/>
    </font>
    <font>
      <b/>
      <sz val="14"/>
      <name val="Aptos"/>
    </font>
    <font>
      <b/>
      <sz val="14"/>
      <color theme="0"/>
      <name val="Aptos"/>
    </font>
    <font>
      <b/>
      <sz val="14"/>
      <name val="Carlito"/>
    </font>
  </fonts>
  <fills count="8">
    <fill>
      <patternFill patternType="none"/>
    </fill>
    <fill>
      <patternFill patternType="gray125"/>
    </fill>
    <fill>
      <patternFill patternType="solid">
        <fgColor rgb="FF1F4E78"/>
      </patternFill>
    </fill>
    <fill>
      <patternFill patternType="solid">
        <fgColor rgb="FF0070C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3" tint="0.499984740745262"/>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16">
    <xf numFmtId="0" fontId="0" fillId="0" borderId="0" xfId="0"/>
    <xf numFmtId="0" fontId="1" fillId="0" borderId="0" xfId="0" applyFont="1"/>
    <xf numFmtId="0" fontId="2" fillId="2" borderId="0" xfId="0" applyFont="1" applyFill="1" applyAlignment="1">
      <alignment wrapText="1"/>
    </xf>
    <xf numFmtId="0" fontId="3" fillId="3" borderId="0" xfId="0" applyFont="1" applyFill="1" applyAlignment="1">
      <alignment wrapText="1"/>
    </xf>
    <xf numFmtId="0" fontId="4" fillId="0" borderId="0" xfId="0" applyFont="1"/>
    <xf numFmtId="0" fontId="4" fillId="0" borderId="0" xfId="0" applyFont="1" applyAlignment="1">
      <alignment wrapText="1"/>
    </xf>
    <xf numFmtId="0" fontId="2" fillId="2" borderId="0" xfId="0" applyFont="1" applyFill="1" applyAlignment="1">
      <alignment horizontal="center" vertical="center" wrapText="1"/>
    </xf>
    <xf numFmtId="0" fontId="5" fillId="0" borderId="0" xfId="0" applyFont="1"/>
    <xf numFmtId="0" fontId="4" fillId="0" borderId="0" xfId="0" applyFont="1" applyAlignment="1">
      <alignment vertical="top" wrapText="1"/>
    </xf>
    <xf numFmtId="0" fontId="4" fillId="0" borderId="0" xfId="0" applyFont="1" applyFill="1" applyAlignment="1">
      <alignment vertical="top" wrapText="1"/>
    </xf>
    <xf numFmtId="0" fontId="2" fillId="2" borderId="1" xfId="0" applyFont="1" applyFill="1" applyBorder="1" applyAlignment="1">
      <alignment horizontal="center" vertical="center" wrapText="1"/>
    </xf>
    <xf numFmtId="0" fontId="6" fillId="4" borderId="1" xfId="0" applyFont="1" applyFill="1" applyBorder="1" applyAlignment="1">
      <alignment vertical="top" wrapText="1"/>
    </xf>
    <xf numFmtId="0" fontId="6" fillId="5" borderId="1" xfId="0" applyFont="1" applyFill="1" applyBorder="1" applyAlignment="1">
      <alignment vertical="top" wrapText="1"/>
    </xf>
    <xf numFmtId="0" fontId="6" fillId="6" borderId="1" xfId="0" applyFont="1" applyFill="1" applyBorder="1" applyAlignment="1">
      <alignment vertical="top" wrapText="1"/>
    </xf>
    <xf numFmtId="0" fontId="7" fillId="7" borderId="1" xfId="0" applyFont="1" applyFill="1" applyBorder="1" applyAlignment="1">
      <alignment vertical="top" wrapText="1"/>
    </xf>
    <xf numFmtId="0" fontId="8" fillId="0" borderId="1" xfId="0" applyFont="1" applyBorder="1"/>
  </cellXfs>
  <cellStyles count="1">
    <cellStyle name="Normal" xfId="0" builtinId="0"/>
  </cellStyles>
  <dxfs count="8">
    <dxf>
      <fill>
        <patternFill patternType="solid">
          <bgColor rgb="FFF4CCCC"/>
        </patternFill>
      </fill>
    </dxf>
    <dxf>
      <fill>
        <patternFill patternType="solid">
          <bgColor rgb="FFE7E6E6"/>
        </patternFill>
      </fill>
    </dxf>
    <dxf>
      <fill>
        <patternFill patternType="solid">
          <bgColor rgb="FFFFF2CC"/>
        </patternFill>
      </fill>
    </dxf>
    <dxf>
      <fill>
        <patternFill patternType="solid">
          <bgColor rgb="FFD9EAD3"/>
        </patternFill>
      </fill>
    </dxf>
    <dxf>
      <fill>
        <patternFill patternType="solid">
          <bgColor rgb="FFE7E6E6"/>
        </patternFill>
      </fill>
    </dxf>
    <dxf>
      <fill>
        <patternFill patternType="solid">
          <bgColor rgb="FFD9EAD3"/>
        </patternFill>
      </fill>
    </dxf>
    <dxf>
      <fill>
        <patternFill patternType="solid">
          <bgColor rgb="FFFFF2CC"/>
        </patternFill>
      </fill>
    </dxf>
    <dxf>
      <fill>
        <patternFill patternType="solid">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tabSelected="1" workbookViewId="0">
      <selection activeCell="A15" sqref="A15"/>
    </sheetView>
  </sheetViews>
  <sheetFormatPr baseColWidth="10" defaultColWidth="8.83203125" defaultRowHeight="15"/>
  <cols>
    <col min="1" max="1" width="36" style="1" customWidth="1"/>
    <col min="2" max="2" width="90" style="1" customWidth="1"/>
    <col min="3" max="16384" width="8.83203125" style="1"/>
  </cols>
  <sheetData>
    <row r="1" spans="1:2" ht="40">
      <c r="A1" s="2" t="s">
        <v>0</v>
      </c>
      <c r="B1" s="2"/>
    </row>
    <row r="2" spans="1:2" ht="17">
      <c r="A2" s="5" t="s">
        <v>1</v>
      </c>
      <c r="B2" s="5" t="s">
        <v>2</v>
      </c>
    </row>
    <row r="3" spans="1:2" ht="17">
      <c r="A3" s="5" t="s">
        <v>3</v>
      </c>
      <c r="B3" s="5" t="s">
        <v>4</v>
      </c>
    </row>
    <row r="4" spans="1:2" ht="17">
      <c r="A4" s="5" t="s">
        <v>5</v>
      </c>
      <c r="B4" s="5" t="s">
        <v>6</v>
      </c>
    </row>
    <row r="5" spans="1:2" ht="17">
      <c r="A5" s="5" t="s">
        <v>7</v>
      </c>
      <c r="B5" s="5" t="s">
        <v>8</v>
      </c>
    </row>
    <row r="6" spans="1:2" ht="34">
      <c r="A6" s="5" t="s">
        <v>9</v>
      </c>
      <c r="B6" s="5" t="s">
        <v>10</v>
      </c>
    </row>
    <row r="7" spans="1:2" ht="16">
      <c r="A7" s="5"/>
      <c r="B7" s="5"/>
    </row>
    <row r="8" spans="1:2" ht="17">
      <c r="A8" s="3" t="s">
        <v>11</v>
      </c>
      <c r="B8" s="3" t="s">
        <v>12</v>
      </c>
    </row>
    <row r="9" spans="1:2" ht="17">
      <c r="A9" s="5" t="s">
        <v>13</v>
      </c>
      <c r="B9" s="5">
        <f>COUNTA('Statement of Applicability'!A2:A94)</f>
        <v>93</v>
      </c>
    </row>
    <row r="10" spans="1:2" ht="17">
      <c r="A10" s="5" t="s">
        <v>14</v>
      </c>
      <c r="B10" s="5">
        <f>COUNTIF('Statement of Applicability'!I2:I94,"Yes")</f>
        <v>79</v>
      </c>
    </row>
    <row r="11" spans="1:2" ht="17">
      <c r="A11" s="5" t="s">
        <v>15</v>
      </c>
      <c r="B11" s="5">
        <f>COUNTIF('Statement of Applicability'!I2:I94,"No")</f>
        <v>14</v>
      </c>
    </row>
    <row r="12" spans="1:2" ht="17">
      <c r="A12" s="5" t="s">
        <v>16</v>
      </c>
      <c r="B12" s="5">
        <f>COUNTIF('Statement of Applicability'!S2:S94,"Implemented")</f>
        <v>26</v>
      </c>
    </row>
    <row r="13" spans="1:2" ht="17">
      <c r="A13" s="5" t="s">
        <v>17</v>
      </c>
      <c r="B13" s="5">
        <f>COUNTIF('Statement of Applicability'!S2:S94,"Implementation in progress")</f>
        <v>53</v>
      </c>
    </row>
    <row r="14" spans="1:2" ht="17">
      <c r="A14" s="5" t="s">
        <v>18</v>
      </c>
      <c r="B14" s="5">
        <f>COUNTIF('Statement of Applicability'!S2:S94,"Not implemented")</f>
        <v>0</v>
      </c>
    </row>
    <row r="15" spans="1:2" ht="17">
      <c r="A15" s="5" t="s">
        <v>19</v>
      </c>
      <c r="B15" s="5">
        <f>COUNTIF('Statement of Applicability'!Q2:Q94,"High")</f>
        <v>0</v>
      </c>
    </row>
    <row r="16" spans="1:2" ht="17">
      <c r="A16" s="5" t="s">
        <v>20</v>
      </c>
      <c r="B16" s="5">
        <f>COUNTIF('Statement of Applicability'!Q2:Q94,"Medium")</f>
        <v>71</v>
      </c>
    </row>
    <row r="17" spans="1:2" ht="17">
      <c r="A17" s="5" t="s">
        <v>21</v>
      </c>
      <c r="B17" s="5">
        <f>COUNTIF('Statement of Applicability'!Q2:Q94,"Low")</f>
        <v>8</v>
      </c>
    </row>
    <row r="18" spans="1:2" ht="16">
      <c r="A18" s="5"/>
      <c r="B18" s="5"/>
    </row>
    <row r="19" spans="1:2" ht="34">
      <c r="A19" s="5" t="s">
        <v>22</v>
      </c>
      <c r="B19" s="5" t="s">
        <v>23</v>
      </c>
    </row>
    <row r="20" spans="1:2" ht="16">
      <c r="A20" s="4"/>
      <c r="B20" s="4"/>
    </row>
    <row r="21" spans="1:2" ht="16">
      <c r="A21" s="4"/>
      <c r="B21" s="4"/>
    </row>
    <row r="22" spans="1:2" ht="16">
      <c r="A22" s="4"/>
      <c r="B22" s="4"/>
    </row>
    <row r="23" spans="1:2" ht="16">
      <c r="A23" s="4"/>
      <c r="B23" s="4"/>
    </row>
    <row r="24" spans="1:2" ht="16">
      <c r="A24" s="4"/>
      <c r="B24" s="4"/>
    </row>
    <row r="25" spans="1:2" ht="238">
      <c r="A25" s="4"/>
      <c r="B25" s="5" t="s">
        <v>613</v>
      </c>
    </row>
    <row r="26" spans="1:2" ht="16">
      <c r="A26" s="4"/>
      <c r="B26" s="4"/>
    </row>
    <row r="27" spans="1:2" ht="16">
      <c r="A27" s="4"/>
      <c r="B27"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4"/>
  <sheetViews>
    <sheetView workbookViewId="0">
      <pane xSplit="1" topLeftCell="B1" activePane="topRight" state="frozen"/>
      <selection pane="topRight" activeCell="C3" sqref="C3"/>
    </sheetView>
  </sheetViews>
  <sheetFormatPr baseColWidth="10" defaultColWidth="8.83203125" defaultRowHeight="18"/>
  <cols>
    <col min="1" max="1" width="14" style="15" customWidth="1"/>
    <col min="2" max="2" width="34" customWidth="1"/>
    <col min="3" max="3" width="16" customWidth="1"/>
    <col min="4" max="4" width="13" customWidth="1"/>
    <col min="5" max="5" width="26" customWidth="1"/>
    <col min="6" max="6" width="18" customWidth="1"/>
    <col min="7" max="7" width="26" customWidth="1"/>
    <col min="8" max="8" width="24" customWidth="1"/>
    <col min="9" max="9" width="11" customWidth="1"/>
    <col min="10" max="10" width="17" customWidth="1"/>
    <col min="11" max="11" width="48" customWidth="1"/>
    <col min="12" max="12" width="50" customWidth="1"/>
    <col min="13" max="13" width="42" customWidth="1"/>
    <col min="14" max="15" width="12" customWidth="1"/>
    <col min="16" max="16" width="10" customWidth="1"/>
    <col min="17" max="17" width="12" customWidth="1"/>
    <col min="18" max="18" width="34" customWidth="1"/>
    <col min="19" max="19" width="24" customWidth="1"/>
    <col min="20" max="20" width="44" customWidth="1"/>
    <col min="21" max="21" width="18" customWidth="1"/>
    <col min="22" max="22" width="16" customWidth="1"/>
    <col min="23" max="23" width="34" customWidth="1"/>
  </cols>
  <sheetData>
    <row r="1" spans="1:23" s="7" customFormat="1" ht="51" customHeight="1">
      <c r="A1" s="10" t="s">
        <v>24</v>
      </c>
      <c r="B1" s="6" t="s">
        <v>25</v>
      </c>
      <c r="C1" s="6" t="s">
        <v>26</v>
      </c>
      <c r="D1" s="6" t="s">
        <v>27</v>
      </c>
      <c r="E1" s="6" t="s">
        <v>28</v>
      </c>
      <c r="F1" s="6" t="s">
        <v>29</v>
      </c>
      <c r="G1" s="6" t="s">
        <v>30</v>
      </c>
      <c r="H1" s="6" t="s">
        <v>31</v>
      </c>
      <c r="I1" s="6" t="s">
        <v>32</v>
      </c>
      <c r="J1" s="6" t="s">
        <v>33</v>
      </c>
      <c r="K1" s="6" t="s">
        <v>34</v>
      </c>
      <c r="L1" s="6" t="s">
        <v>35</v>
      </c>
      <c r="M1" s="6" t="s">
        <v>36</v>
      </c>
      <c r="N1" s="6" t="s">
        <v>37</v>
      </c>
      <c r="O1" s="6" t="s">
        <v>38</v>
      </c>
      <c r="P1" s="6" t="s">
        <v>39</v>
      </c>
      <c r="Q1" s="6" t="s">
        <v>40</v>
      </c>
      <c r="R1" s="6" t="s">
        <v>41</v>
      </c>
      <c r="S1" s="6" t="s">
        <v>42</v>
      </c>
      <c r="T1" s="6" t="s">
        <v>43</v>
      </c>
      <c r="U1" s="6" t="s">
        <v>44</v>
      </c>
      <c r="V1" s="6" t="s">
        <v>45</v>
      </c>
      <c r="W1" s="6" t="s">
        <v>46</v>
      </c>
    </row>
    <row r="2" spans="1:23" ht="119">
      <c r="A2" s="11" t="s">
        <v>47</v>
      </c>
      <c r="B2" s="8" t="s">
        <v>48</v>
      </c>
      <c r="C2" s="8" t="s">
        <v>49</v>
      </c>
      <c r="D2" s="8" t="s">
        <v>50</v>
      </c>
      <c r="E2" s="8" t="s">
        <v>51</v>
      </c>
      <c r="F2" s="8" t="s">
        <v>52</v>
      </c>
      <c r="G2" s="8" t="s">
        <v>53</v>
      </c>
      <c r="H2" s="8" t="s">
        <v>54</v>
      </c>
      <c r="I2" s="8" t="s">
        <v>55</v>
      </c>
      <c r="J2" s="8" t="s">
        <v>56</v>
      </c>
      <c r="K2" s="8" t="s">
        <v>57</v>
      </c>
      <c r="L2" s="8"/>
      <c r="M2" s="8" t="s">
        <v>58</v>
      </c>
      <c r="N2" s="8">
        <v>2</v>
      </c>
      <c r="O2" s="8">
        <v>4</v>
      </c>
      <c r="P2" s="8">
        <f t="shared" ref="P2:P33" si="0">IF(I2="No","",N2*O2)</f>
        <v>8</v>
      </c>
      <c r="Q2" s="8" t="str">
        <f t="shared" ref="Q2:Q33" si="1">IF(P2="","N/A",IF(P2&lt;=7,"Low",IF(P2&lt;=12,"Medium","High")))</f>
        <v>Medium</v>
      </c>
      <c r="R2" s="8" t="str">
        <f t="shared" ref="R2:R33" si="2">IF(I2="No","Not applicable",IF(Q2="Low","No action required",IF(Q2="Medium","Consider treatment / monitor in RTP","Treatment required / RTP or risk-owner acceptance")))</f>
        <v>Consider treatment / monitor in RTP</v>
      </c>
      <c r="S2" s="8" t="s">
        <v>17</v>
      </c>
      <c r="T2" s="8" t="s">
        <v>59</v>
      </c>
      <c r="U2" s="8" t="s">
        <v>60</v>
      </c>
      <c r="V2" s="8" t="s">
        <v>61</v>
      </c>
      <c r="W2" s="8" t="s">
        <v>525</v>
      </c>
    </row>
    <row r="3" spans="1:23" ht="119">
      <c r="A3" s="11" t="s">
        <v>62</v>
      </c>
      <c r="B3" s="8" t="s">
        <v>63</v>
      </c>
      <c r="C3" s="8" t="s">
        <v>49</v>
      </c>
      <c r="D3" s="8" t="s">
        <v>50</v>
      </c>
      <c r="E3" s="8" t="s">
        <v>51</v>
      </c>
      <c r="F3" s="8" t="s">
        <v>52</v>
      </c>
      <c r="G3" s="8" t="s">
        <v>53</v>
      </c>
      <c r="H3" s="8" t="s">
        <v>54</v>
      </c>
      <c r="I3" s="8" t="s">
        <v>55</v>
      </c>
      <c r="J3" s="8" t="s">
        <v>56</v>
      </c>
      <c r="K3" s="8" t="s">
        <v>64</v>
      </c>
      <c r="L3" s="8"/>
      <c r="M3" s="8" t="s">
        <v>58</v>
      </c>
      <c r="N3" s="8">
        <v>2</v>
      </c>
      <c r="O3" s="8">
        <v>4</v>
      </c>
      <c r="P3" s="8">
        <f t="shared" si="0"/>
        <v>8</v>
      </c>
      <c r="Q3" s="8" t="str">
        <f t="shared" si="1"/>
        <v>Medium</v>
      </c>
      <c r="R3" s="8" t="str">
        <f t="shared" si="2"/>
        <v>Consider treatment / monitor in RTP</v>
      </c>
      <c r="S3" s="8" t="s">
        <v>65</v>
      </c>
      <c r="T3" s="8" t="s">
        <v>66</v>
      </c>
      <c r="U3" s="8" t="s">
        <v>67</v>
      </c>
      <c r="V3" s="8" t="s">
        <v>61</v>
      </c>
      <c r="W3" s="8" t="s">
        <v>526</v>
      </c>
    </row>
    <row r="4" spans="1:23" ht="102">
      <c r="A4" s="11" t="s">
        <v>68</v>
      </c>
      <c r="B4" s="8" t="s">
        <v>69</v>
      </c>
      <c r="C4" s="8" t="s">
        <v>49</v>
      </c>
      <c r="D4" s="8" t="s">
        <v>50</v>
      </c>
      <c r="E4" s="8" t="s">
        <v>51</v>
      </c>
      <c r="F4" s="8" t="s">
        <v>52</v>
      </c>
      <c r="G4" s="8" t="s">
        <v>53</v>
      </c>
      <c r="H4" s="8" t="s">
        <v>54</v>
      </c>
      <c r="I4" s="8" t="s">
        <v>55</v>
      </c>
      <c r="J4" s="8" t="s">
        <v>56</v>
      </c>
      <c r="K4" s="8" t="s">
        <v>70</v>
      </c>
      <c r="L4" s="8"/>
      <c r="M4" s="8" t="s">
        <v>58</v>
      </c>
      <c r="N4" s="8">
        <v>2</v>
      </c>
      <c r="O4" s="8">
        <v>4</v>
      </c>
      <c r="P4" s="8">
        <f t="shared" si="0"/>
        <v>8</v>
      </c>
      <c r="Q4" s="8" t="str">
        <f t="shared" si="1"/>
        <v>Medium</v>
      </c>
      <c r="R4" s="8" t="str">
        <f t="shared" si="2"/>
        <v>Consider treatment / monitor in RTP</v>
      </c>
      <c r="S4" s="8" t="s">
        <v>17</v>
      </c>
      <c r="T4" s="8" t="s">
        <v>71</v>
      </c>
      <c r="U4" s="8" t="s">
        <v>67</v>
      </c>
      <c r="V4" s="8" t="s">
        <v>61</v>
      </c>
      <c r="W4" s="8" t="s">
        <v>520</v>
      </c>
    </row>
    <row r="5" spans="1:23" ht="102">
      <c r="A5" s="11" t="s">
        <v>72</v>
      </c>
      <c r="B5" s="8" t="s">
        <v>73</v>
      </c>
      <c r="C5" s="8" t="s">
        <v>49</v>
      </c>
      <c r="D5" s="8" t="s">
        <v>50</v>
      </c>
      <c r="E5" s="8" t="s">
        <v>51</v>
      </c>
      <c r="F5" s="8" t="s">
        <v>52</v>
      </c>
      <c r="G5" s="8" t="s">
        <v>53</v>
      </c>
      <c r="H5" s="8" t="s">
        <v>54</v>
      </c>
      <c r="I5" s="8" t="s">
        <v>55</v>
      </c>
      <c r="J5" s="8" t="s">
        <v>56</v>
      </c>
      <c r="K5" s="8" t="s">
        <v>74</v>
      </c>
      <c r="L5" s="8"/>
      <c r="M5" s="8" t="s">
        <v>58</v>
      </c>
      <c r="N5" s="8">
        <v>2</v>
      </c>
      <c r="O5" s="8">
        <v>4</v>
      </c>
      <c r="P5" s="8">
        <f t="shared" si="0"/>
        <v>8</v>
      </c>
      <c r="Q5" s="8" t="str">
        <f t="shared" si="1"/>
        <v>Medium</v>
      </c>
      <c r="R5" s="8" t="str">
        <f t="shared" si="2"/>
        <v>Consider treatment / monitor in RTP</v>
      </c>
      <c r="S5" s="8" t="s">
        <v>65</v>
      </c>
      <c r="T5" s="8" t="s">
        <v>75</v>
      </c>
      <c r="U5" s="8" t="s">
        <v>76</v>
      </c>
      <c r="V5" s="8" t="s">
        <v>61</v>
      </c>
      <c r="W5" s="8" t="s">
        <v>521</v>
      </c>
    </row>
    <row r="6" spans="1:23" ht="119">
      <c r="A6" s="11" t="s">
        <v>77</v>
      </c>
      <c r="B6" s="8" t="s">
        <v>78</v>
      </c>
      <c r="C6" s="8" t="s">
        <v>49</v>
      </c>
      <c r="D6" s="8" t="s">
        <v>50</v>
      </c>
      <c r="E6" s="8" t="s">
        <v>51</v>
      </c>
      <c r="F6" s="8" t="s">
        <v>52</v>
      </c>
      <c r="G6" s="8" t="s">
        <v>53</v>
      </c>
      <c r="H6" s="8" t="s">
        <v>54</v>
      </c>
      <c r="I6" s="8" t="s">
        <v>55</v>
      </c>
      <c r="J6" s="8" t="s">
        <v>56</v>
      </c>
      <c r="K6" s="8" t="s">
        <v>79</v>
      </c>
      <c r="L6" s="8"/>
      <c r="M6" s="8" t="s">
        <v>58</v>
      </c>
      <c r="N6" s="8">
        <v>2</v>
      </c>
      <c r="O6" s="8">
        <v>4</v>
      </c>
      <c r="P6" s="8">
        <f t="shared" si="0"/>
        <v>8</v>
      </c>
      <c r="Q6" s="8" t="str">
        <f t="shared" si="1"/>
        <v>Medium</v>
      </c>
      <c r="R6" s="8" t="str">
        <f t="shared" si="2"/>
        <v>Consider treatment / monitor in RTP</v>
      </c>
      <c r="S6" s="8" t="s">
        <v>17</v>
      </c>
      <c r="T6" s="8" t="s">
        <v>80</v>
      </c>
      <c r="U6" s="8" t="s">
        <v>60</v>
      </c>
      <c r="V6" s="8" t="s">
        <v>61</v>
      </c>
      <c r="W6" s="8" t="s">
        <v>522</v>
      </c>
    </row>
    <row r="7" spans="1:23" ht="119">
      <c r="A7" s="11" t="s">
        <v>81</v>
      </c>
      <c r="B7" s="8" t="s">
        <v>82</v>
      </c>
      <c r="C7" s="8" t="s">
        <v>49</v>
      </c>
      <c r="D7" s="8" t="s">
        <v>50</v>
      </c>
      <c r="E7" s="8" t="s">
        <v>51</v>
      </c>
      <c r="F7" s="8" t="s">
        <v>52</v>
      </c>
      <c r="G7" s="8" t="s">
        <v>53</v>
      </c>
      <c r="H7" s="8" t="s">
        <v>54</v>
      </c>
      <c r="I7" s="8" t="s">
        <v>55</v>
      </c>
      <c r="J7" s="8" t="s">
        <v>56</v>
      </c>
      <c r="K7" s="8" t="s">
        <v>83</v>
      </c>
      <c r="L7" s="8"/>
      <c r="M7" s="8" t="s">
        <v>58</v>
      </c>
      <c r="N7" s="8">
        <v>2</v>
      </c>
      <c r="O7" s="8">
        <v>4</v>
      </c>
      <c r="P7" s="8">
        <f t="shared" si="0"/>
        <v>8</v>
      </c>
      <c r="Q7" s="8" t="str">
        <f t="shared" si="1"/>
        <v>Medium</v>
      </c>
      <c r="R7" s="8" t="str">
        <f t="shared" si="2"/>
        <v>Consider treatment / monitor in RTP</v>
      </c>
      <c r="S7" s="8" t="s">
        <v>17</v>
      </c>
      <c r="T7" s="8" t="s">
        <v>84</v>
      </c>
      <c r="U7" s="8" t="s">
        <v>60</v>
      </c>
      <c r="V7" s="8" t="s">
        <v>61</v>
      </c>
      <c r="W7" s="8" t="s">
        <v>523</v>
      </c>
    </row>
    <row r="8" spans="1:23" ht="119">
      <c r="A8" s="11" t="s">
        <v>85</v>
      </c>
      <c r="B8" s="8" t="s">
        <v>86</v>
      </c>
      <c r="C8" s="8" t="s">
        <v>49</v>
      </c>
      <c r="D8" s="8" t="s">
        <v>50</v>
      </c>
      <c r="E8" s="8" t="s">
        <v>51</v>
      </c>
      <c r="F8" s="8" t="s">
        <v>52</v>
      </c>
      <c r="G8" s="8" t="s">
        <v>53</v>
      </c>
      <c r="H8" s="8" t="s">
        <v>54</v>
      </c>
      <c r="I8" s="8" t="s">
        <v>55</v>
      </c>
      <c r="J8" s="8" t="s">
        <v>56</v>
      </c>
      <c r="K8" s="8" t="s">
        <v>87</v>
      </c>
      <c r="L8" s="8"/>
      <c r="M8" s="8" t="s">
        <v>58</v>
      </c>
      <c r="N8" s="8">
        <v>2</v>
      </c>
      <c r="O8" s="8">
        <v>4</v>
      </c>
      <c r="P8" s="8">
        <f t="shared" si="0"/>
        <v>8</v>
      </c>
      <c r="Q8" s="8" t="str">
        <f t="shared" si="1"/>
        <v>Medium</v>
      </c>
      <c r="R8" s="8" t="str">
        <f t="shared" si="2"/>
        <v>Consider treatment / monitor in RTP</v>
      </c>
      <c r="S8" s="8" t="s">
        <v>17</v>
      </c>
      <c r="T8" s="8" t="s">
        <v>88</v>
      </c>
      <c r="U8" s="8" t="s">
        <v>67</v>
      </c>
      <c r="V8" s="8" t="s">
        <v>61</v>
      </c>
      <c r="W8" s="8" t="s">
        <v>524</v>
      </c>
    </row>
    <row r="9" spans="1:23" ht="102">
      <c r="A9" s="11" t="s">
        <v>89</v>
      </c>
      <c r="B9" s="8" t="s">
        <v>90</v>
      </c>
      <c r="C9" s="8" t="s">
        <v>49</v>
      </c>
      <c r="D9" s="8" t="s">
        <v>50</v>
      </c>
      <c r="E9" s="8" t="s">
        <v>51</v>
      </c>
      <c r="F9" s="8" t="s">
        <v>52</v>
      </c>
      <c r="G9" s="8" t="s">
        <v>53</v>
      </c>
      <c r="H9" s="8" t="s">
        <v>54</v>
      </c>
      <c r="I9" s="8" t="s">
        <v>55</v>
      </c>
      <c r="J9" s="8" t="s">
        <v>56</v>
      </c>
      <c r="K9" s="8" t="s">
        <v>91</v>
      </c>
      <c r="L9" s="8"/>
      <c r="M9" s="8" t="s">
        <v>58</v>
      </c>
      <c r="N9" s="8">
        <v>2</v>
      </c>
      <c r="O9" s="8">
        <v>4</v>
      </c>
      <c r="P9" s="8">
        <f t="shared" si="0"/>
        <v>8</v>
      </c>
      <c r="Q9" s="8" t="str">
        <f t="shared" si="1"/>
        <v>Medium</v>
      </c>
      <c r="R9" s="8" t="str">
        <f t="shared" si="2"/>
        <v>Consider treatment / monitor in RTP</v>
      </c>
      <c r="S9" s="8" t="s">
        <v>17</v>
      </c>
      <c r="T9" s="8" t="s">
        <v>92</v>
      </c>
      <c r="U9" s="8" t="s">
        <v>67</v>
      </c>
      <c r="V9" s="8" t="s">
        <v>93</v>
      </c>
      <c r="W9" s="8" t="s">
        <v>527</v>
      </c>
    </row>
    <row r="10" spans="1:23" ht="85">
      <c r="A10" s="11" t="s">
        <v>94</v>
      </c>
      <c r="B10" s="8" t="s">
        <v>95</v>
      </c>
      <c r="C10" s="8" t="s">
        <v>49</v>
      </c>
      <c r="D10" s="8" t="s">
        <v>50</v>
      </c>
      <c r="E10" s="8" t="s">
        <v>51</v>
      </c>
      <c r="F10" s="8" t="s">
        <v>52</v>
      </c>
      <c r="G10" s="8" t="s">
        <v>53</v>
      </c>
      <c r="H10" s="8" t="s">
        <v>54</v>
      </c>
      <c r="I10" s="8" t="s">
        <v>55</v>
      </c>
      <c r="J10" s="8" t="s">
        <v>56</v>
      </c>
      <c r="K10" s="8" t="s">
        <v>96</v>
      </c>
      <c r="L10" s="8"/>
      <c r="M10" s="8" t="s">
        <v>97</v>
      </c>
      <c r="N10" s="8">
        <v>2</v>
      </c>
      <c r="O10" s="8">
        <v>4</v>
      </c>
      <c r="P10" s="8">
        <f t="shared" si="0"/>
        <v>8</v>
      </c>
      <c r="Q10" s="8" t="str">
        <f t="shared" si="1"/>
        <v>Medium</v>
      </c>
      <c r="R10" s="8" t="str">
        <f t="shared" si="2"/>
        <v>Consider treatment / monitor in RTP</v>
      </c>
      <c r="S10" s="8" t="s">
        <v>17</v>
      </c>
      <c r="T10" s="8" t="s">
        <v>98</v>
      </c>
      <c r="U10" s="8" t="s">
        <v>67</v>
      </c>
      <c r="V10" s="8" t="s">
        <v>61</v>
      </c>
      <c r="W10" s="8" t="s">
        <v>528</v>
      </c>
    </row>
    <row r="11" spans="1:23" ht="119">
      <c r="A11" s="11" t="s">
        <v>99</v>
      </c>
      <c r="B11" s="8" t="s">
        <v>100</v>
      </c>
      <c r="C11" s="8" t="s">
        <v>49</v>
      </c>
      <c r="D11" s="8" t="s">
        <v>50</v>
      </c>
      <c r="E11" s="8" t="s">
        <v>51</v>
      </c>
      <c r="F11" s="8" t="s">
        <v>52</v>
      </c>
      <c r="G11" s="8" t="s">
        <v>53</v>
      </c>
      <c r="H11" s="8" t="s">
        <v>54</v>
      </c>
      <c r="I11" s="8" t="s">
        <v>55</v>
      </c>
      <c r="J11" s="8" t="s">
        <v>56</v>
      </c>
      <c r="K11" s="8" t="s">
        <v>101</v>
      </c>
      <c r="L11" s="8"/>
      <c r="M11" s="8" t="s">
        <v>58</v>
      </c>
      <c r="N11" s="8">
        <v>2</v>
      </c>
      <c r="O11" s="8">
        <v>4</v>
      </c>
      <c r="P11" s="8">
        <f t="shared" si="0"/>
        <v>8</v>
      </c>
      <c r="Q11" s="8" t="str">
        <f t="shared" si="1"/>
        <v>Medium</v>
      </c>
      <c r="R11" s="8" t="str">
        <f t="shared" si="2"/>
        <v>Consider treatment / monitor in RTP</v>
      </c>
      <c r="S11" s="8" t="s">
        <v>65</v>
      </c>
      <c r="T11" s="8" t="s">
        <v>102</v>
      </c>
      <c r="U11" s="8" t="s">
        <v>67</v>
      </c>
      <c r="V11" s="8" t="s">
        <v>61</v>
      </c>
      <c r="W11" s="8" t="s">
        <v>529</v>
      </c>
    </row>
    <row r="12" spans="1:23" ht="85">
      <c r="A12" s="11" t="s">
        <v>103</v>
      </c>
      <c r="B12" s="8" t="s">
        <v>104</v>
      </c>
      <c r="C12" s="8" t="s">
        <v>49</v>
      </c>
      <c r="D12" s="8" t="s">
        <v>50</v>
      </c>
      <c r="E12" s="8" t="s">
        <v>51</v>
      </c>
      <c r="F12" s="8" t="s">
        <v>52</v>
      </c>
      <c r="G12" s="8" t="s">
        <v>53</v>
      </c>
      <c r="H12" s="8" t="s">
        <v>54</v>
      </c>
      <c r="I12" s="8" t="s">
        <v>55</v>
      </c>
      <c r="J12" s="8" t="s">
        <v>56</v>
      </c>
      <c r="K12" s="8" t="s">
        <v>105</v>
      </c>
      <c r="L12" s="8"/>
      <c r="M12" s="8" t="s">
        <v>58</v>
      </c>
      <c r="N12" s="8">
        <v>2</v>
      </c>
      <c r="O12" s="8">
        <v>4</v>
      </c>
      <c r="P12" s="8">
        <f t="shared" si="0"/>
        <v>8</v>
      </c>
      <c r="Q12" s="8" t="str">
        <f t="shared" si="1"/>
        <v>Medium</v>
      </c>
      <c r="R12" s="8" t="str">
        <f t="shared" si="2"/>
        <v>Consider treatment / monitor in RTP</v>
      </c>
      <c r="S12" s="8" t="s">
        <v>17</v>
      </c>
      <c r="T12" s="8" t="s">
        <v>106</v>
      </c>
      <c r="U12" s="8" t="s">
        <v>67</v>
      </c>
      <c r="V12" s="8" t="s">
        <v>93</v>
      </c>
      <c r="W12" s="8" t="s">
        <v>530</v>
      </c>
    </row>
    <row r="13" spans="1:23" ht="102">
      <c r="A13" s="11" t="s">
        <v>107</v>
      </c>
      <c r="B13" s="8" t="s">
        <v>108</v>
      </c>
      <c r="C13" s="8" t="s">
        <v>49</v>
      </c>
      <c r="D13" s="8" t="s">
        <v>50</v>
      </c>
      <c r="E13" s="8" t="s">
        <v>51</v>
      </c>
      <c r="F13" s="8" t="s">
        <v>52</v>
      </c>
      <c r="G13" s="8" t="s">
        <v>53</v>
      </c>
      <c r="H13" s="8" t="s">
        <v>54</v>
      </c>
      <c r="I13" s="8" t="s">
        <v>55</v>
      </c>
      <c r="J13" s="8" t="s">
        <v>56</v>
      </c>
      <c r="K13" s="8" t="s">
        <v>109</v>
      </c>
      <c r="L13" s="8"/>
      <c r="M13" s="8" t="s">
        <v>58</v>
      </c>
      <c r="N13" s="8">
        <v>2</v>
      </c>
      <c r="O13" s="8">
        <v>4</v>
      </c>
      <c r="P13" s="8">
        <f t="shared" si="0"/>
        <v>8</v>
      </c>
      <c r="Q13" s="8" t="str">
        <f t="shared" si="1"/>
        <v>Medium</v>
      </c>
      <c r="R13" s="8" t="str">
        <f t="shared" si="2"/>
        <v>Consider treatment / monitor in RTP</v>
      </c>
      <c r="S13" s="8" t="s">
        <v>17</v>
      </c>
      <c r="T13" s="8" t="s">
        <v>110</v>
      </c>
      <c r="U13" s="8" t="s">
        <v>60</v>
      </c>
      <c r="V13" s="8" t="s">
        <v>61</v>
      </c>
      <c r="W13" s="8" t="s">
        <v>531</v>
      </c>
    </row>
    <row r="14" spans="1:23" ht="102">
      <c r="A14" s="11" t="s">
        <v>111</v>
      </c>
      <c r="B14" s="8" t="s">
        <v>112</v>
      </c>
      <c r="C14" s="8" t="s">
        <v>49</v>
      </c>
      <c r="D14" s="8" t="s">
        <v>50</v>
      </c>
      <c r="E14" s="8" t="s">
        <v>51</v>
      </c>
      <c r="F14" s="8" t="s">
        <v>52</v>
      </c>
      <c r="G14" s="8" t="s">
        <v>53</v>
      </c>
      <c r="H14" s="8" t="s">
        <v>54</v>
      </c>
      <c r="I14" s="8" t="s">
        <v>55</v>
      </c>
      <c r="J14" s="8" t="s">
        <v>56</v>
      </c>
      <c r="K14" s="8" t="s">
        <v>113</v>
      </c>
      <c r="L14" s="8"/>
      <c r="M14" s="8" t="s">
        <v>58</v>
      </c>
      <c r="N14" s="8">
        <v>2</v>
      </c>
      <c r="O14" s="8">
        <v>4</v>
      </c>
      <c r="P14" s="8">
        <f t="shared" si="0"/>
        <v>8</v>
      </c>
      <c r="Q14" s="8" t="str">
        <f t="shared" si="1"/>
        <v>Medium</v>
      </c>
      <c r="R14" s="8" t="str">
        <f t="shared" si="2"/>
        <v>Consider treatment / monitor in RTP</v>
      </c>
      <c r="S14" s="8" t="s">
        <v>17</v>
      </c>
      <c r="T14" s="8" t="s">
        <v>114</v>
      </c>
      <c r="U14" s="8" t="s">
        <v>60</v>
      </c>
      <c r="V14" s="8" t="s">
        <v>61</v>
      </c>
      <c r="W14" s="8" t="s">
        <v>532</v>
      </c>
    </row>
    <row r="15" spans="1:23" ht="102">
      <c r="A15" s="11" t="s">
        <v>115</v>
      </c>
      <c r="B15" s="8" t="s">
        <v>116</v>
      </c>
      <c r="C15" s="8" t="s">
        <v>49</v>
      </c>
      <c r="D15" s="8" t="s">
        <v>50</v>
      </c>
      <c r="E15" s="8" t="s">
        <v>51</v>
      </c>
      <c r="F15" s="8" t="s">
        <v>52</v>
      </c>
      <c r="G15" s="8" t="s">
        <v>53</v>
      </c>
      <c r="H15" s="8" t="s">
        <v>54</v>
      </c>
      <c r="I15" s="8" t="s">
        <v>55</v>
      </c>
      <c r="J15" s="8" t="s">
        <v>117</v>
      </c>
      <c r="K15" s="8" t="s">
        <v>118</v>
      </c>
      <c r="L15" s="8"/>
      <c r="M15" s="8" t="s">
        <v>58</v>
      </c>
      <c r="N15" s="8">
        <v>2</v>
      </c>
      <c r="O15" s="8">
        <v>4</v>
      </c>
      <c r="P15" s="8">
        <f t="shared" si="0"/>
        <v>8</v>
      </c>
      <c r="Q15" s="8" t="str">
        <f t="shared" si="1"/>
        <v>Medium</v>
      </c>
      <c r="R15" s="8" t="str">
        <f t="shared" si="2"/>
        <v>Consider treatment / monitor in RTP</v>
      </c>
      <c r="S15" s="8" t="s">
        <v>65</v>
      </c>
      <c r="T15" s="8" t="s">
        <v>119</v>
      </c>
      <c r="U15" s="8" t="s">
        <v>60</v>
      </c>
      <c r="V15" s="8" t="s">
        <v>61</v>
      </c>
      <c r="W15" s="8" t="s">
        <v>533</v>
      </c>
    </row>
    <row r="16" spans="1:23" ht="85">
      <c r="A16" s="11" t="s">
        <v>120</v>
      </c>
      <c r="B16" s="8" t="s">
        <v>121</v>
      </c>
      <c r="C16" s="8" t="s">
        <v>49</v>
      </c>
      <c r="D16" s="8" t="s">
        <v>50</v>
      </c>
      <c r="E16" s="8" t="s">
        <v>51</v>
      </c>
      <c r="F16" s="8" t="s">
        <v>52</v>
      </c>
      <c r="G16" s="8" t="s">
        <v>122</v>
      </c>
      <c r="H16" s="8" t="s">
        <v>54</v>
      </c>
      <c r="I16" s="8" t="s">
        <v>55</v>
      </c>
      <c r="J16" s="8" t="s">
        <v>117</v>
      </c>
      <c r="K16" s="8" t="s">
        <v>123</v>
      </c>
      <c r="L16" s="8"/>
      <c r="M16" s="8" t="s">
        <v>124</v>
      </c>
      <c r="N16" s="8">
        <v>2</v>
      </c>
      <c r="O16" s="8">
        <v>5</v>
      </c>
      <c r="P16" s="8">
        <f t="shared" si="0"/>
        <v>10</v>
      </c>
      <c r="Q16" s="8" t="str">
        <f t="shared" si="1"/>
        <v>Medium</v>
      </c>
      <c r="R16" s="8" t="str">
        <f t="shared" si="2"/>
        <v>Consider treatment / monitor in RTP</v>
      </c>
      <c r="S16" s="8" t="s">
        <v>65</v>
      </c>
      <c r="T16" s="8" t="s">
        <v>125</v>
      </c>
      <c r="U16" s="8" t="s">
        <v>60</v>
      </c>
      <c r="V16" s="8" t="s">
        <v>126</v>
      </c>
      <c r="W16" s="8" t="s">
        <v>534</v>
      </c>
    </row>
    <row r="17" spans="1:23" ht="85">
      <c r="A17" s="11" t="s">
        <v>127</v>
      </c>
      <c r="B17" s="8" t="s">
        <v>128</v>
      </c>
      <c r="C17" s="8" t="s">
        <v>49</v>
      </c>
      <c r="D17" s="8" t="s">
        <v>50</v>
      </c>
      <c r="E17" s="8" t="s">
        <v>51</v>
      </c>
      <c r="F17" s="8" t="s">
        <v>52</v>
      </c>
      <c r="G17" s="8" t="s">
        <v>122</v>
      </c>
      <c r="H17" s="8" t="s">
        <v>54</v>
      </c>
      <c r="I17" s="8" t="s">
        <v>55</v>
      </c>
      <c r="J17" s="8" t="s">
        <v>56</v>
      </c>
      <c r="K17" s="8" t="s">
        <v>129</v>
      </c>
      <c r="L17" s="8"/>
      <c r="M17" s="8" t="s">
        <v>58</v>
      </c>
      <c r="N17" s="8">
        <v>2</v>
      </c>
      <c r="O17" s="8">
        <v>4</v>
      </c>
      <c r="P17" s="8">
        <f t="shared" si="0"/>
        <v>8</v>
      </c>
      <c r="Q17" s="8" t="str">
        <f t="shared" si="1"/>
        <v>Medium</v>
      </c>
      <c r="R17" s="8" t="str">
        <f t="shared" si="2"/>
        <v>Consider treatment / monitor in RTP</v>
      </c>
      <c r="S17" s="8" t="s">
        <v>65</v>
      </c>
      <c r="T17" s="8" t="s">
        <v>130</v>
      </c>
      <c r="U17" s="8" t="s">
        <v>67</v>
      </c>
      <c r="V17" s="8" t="s">
        <v>126</v>
      </c>
      <c r="W17" s="8" t="s">
        <v>535</v>
      </c>
    </row>
    <row r="18" spans="1:23" ht="85">
      <c r="A18" s="11" t="s">
        <v>131</v>
      </c>
      <c r="B18" s="8" t="s">
        <v>132</v>
      </c>
      <c r="C18" s="8" t="s">
        <v>49</v>
      </c>
      <c r="D18" s="8" t="s">
        <v>50</v>
      </c>
      <c r="E18" s="8" t="s">
        <v>51</v>
      </c>
      <c r="F18" s="8" t="s">
        <v>52</v>
      </c>
      <c r="G18" s="8" t="s">
        <v>122</v>
      </c>
      <c r="H18" s="8" t="s">
        <v>54</v>
      </c>
      <c r="I18" s="8" t="s">
        <v>55</v>
      </c>
      <c r="J18" s="8" t="s">
        <v>117</v>
      </c>
      <c r="K18" s="8" t="s">
        <v>133</v>
      </c>
      <c r="L18" s="8"/>
      <c r="M18" s="8" t="s">
        <v>58</v>
      </c>
      <c r="N18" s="8">
        <v>2</v>
      </c>
      <c r="O18" s="8">
        <v>5</v>
      </c>
      <c r="P18" s="8">
        <f t="shared" si="0"/>
        <v>10</v>
      </c>
      <c r="Q18" s="8" t="str">
        <f t="shared" si="1"/>
        <v>Medium</v>
      </c>
      <c r="R18" s="8" t="str">
        <f t="shared" si="2"/>
        <v>Consider treatment / monitor in RTP</v>
      </c>
      <c r="S18" s="8" t="s">
        <v>65</v>
      </c>
      <c r="T18" s="8" t="s">
        <v>134</v>
      </c>
      <c r="U18" s="8" t="s">
        <v>60</v>
      </c>
      <c r="V18" s="8" t="s">
        <v>126</v>
      </c>
      <c r="W18" s="8" t="s">
        <v>536</v>
      </c>
    </row>
    <row r="19" spans="1:23" ht="102">
      <c r="A19" s="11" t="s">
        <v>135</v>
      </c>
      <c r="B19" s="8" t="s">
        <v>136</v>
      </c>
      <c r="C19" s="8" t="s">
        <v>49</v>
      </c>
      <c r="D19" s="8" t="s">
        <v>50</v>
      </c>
      <c r="E19" s="8" t="s">
        <v>51</v>
      </c>
      <c r="F19" s="8" t="s">
        <v>52</v>
      </c>
      <c r="G19" s="8" t="s">
        <v>122</v>
      </c>
      <c r="H19" s="8" t="s">
        <v>54</v>
      </c>
      <c r="I19" s="8" t="s">
        <v>55</v>
      </c>
      <c r="J19" s="8" t="s">
        <v>117</v>
      </c>
      <c r="K19" s="8" t="s">
        <v>137</v>
      </c>
      <c r="L19" s="8"/>
      <c r="M19" s="8" t="s">
        <v>58</v>
      </c>
      <c r="N19" s="8">
        <v>2</v>
      </c>
      <c r="O19" s="8">
        <v>5</v>
      </c>
      <c r="P19" s="8">
        <f t="shared" si="0"/>
        <v>10</v>
      </c>
      <c r="Q19" s="8" t="str">
        <f t="shared" si="1"/>
        <v>Medium</v>
      </c>
      <c r="R19" s="8" t="str">
        <f t="shared" si="2"/>
        <v>Consider treatment / monitor in RTP</v>
      </c>
      <c r="S19" s="8" t="s">
        <v>65</v>
      </c>
      <c r="T19" s="8" t="s">
        <v>138</v>
      </c>
      <c r="U19" s="8" t="s">
        <v>67</v>
      </c>
      <c r="V19" s="8" t="s">
        <v>126</v>
      </c>
      <c r="W19" s="8" t="s">
        <v>537</v>
      </c>
    </row>
    <row r="20" spans="1:23" ht="85">
      <c r="A20" s="11" t="s">
        <v>139</v>
      </c>
      <c r="B20" s="8" t="s">
        <v>140</v>
      </c>
      <c r="C20" s="8" t="s">
        <v>49</v>
      </c>
      <c r="D20" s="8" t="s">
        <v>50</v>
      </c>
      <c r="E20" s="8" t="s">
        <v>51</v>
      </c>
      <c r="F20" s="8" t="s">
        <v>52</v>
      </c>
      <c r="G20" s="8" t="s">
        <v>141</v>
      </c>
      <c r="H20" s="8" t="s">
        <v>54</v>
      </c>
      <c r="I20" s="8" t="s">
        <v>55</v>
      </c>
      <c r="J20" s="8" t="s">
        <v>56</v>
      </c>
      <c r="K20" s="8" t="s">
        <v>142</v>
      </c>
      <c r="L20" s="8"/>
      <c r="M20" s="8" t="s">
        <v>143</v>
      </c>
      <c r="N20" s="8">
        <v>2</v>
      </c>
      <c r="O20" s="8">
        <v>4</v>
      </c>
      <c r="P20" s="8">
        <f t="shared" si="0"/>
        <v>8</v>
      </c>
      <c r="Q20" s="8" t="str">
        <f t="shared" si="1"/>
        <v>Medium</v>
      </c>
      <c r="R20" s="8" t="str">
        <f t="shared" si="2"/>
        <v>Consider treatment / monitor in RTP</v>
      </c>
      <c r="S20" s="8" t="s">
        <v>17</v>
      </c>
      <c r="T20" s="8" t="s">
        <v>144</v>
      </c>
      <c r="U20" s="8" t="s">
        <v>67</v>
      </c>
      <c r="V20" s="8" t="s">
        <v>61</v>
      </c>
      <c r="W20" s="8" t="s">
        <v>538</v>
      </c>
    </row>
    <row r="21" spans="1:23" ht="85">
      <c r="A21" s="11" t="s">
        <v>145</v>
      </c>
      <c r="B21" s="8" t="s">
        <v>146</v>
      </c>
      <c r="C21" s="8" t="s">
        <v>49</v>
      </c>
      <c r="D21" s="8" t="s">
        <v>50</v>
      </c>
      <c r="E21" s="8" t="s">
        <v>51</v>
      </c>
      <c r="F21" s="8" t="s">
        <v>52</v>
      </c>
      <c r="G21" s="8" t="s">
        <v>141</v>
      </c>
      <c r="H21" s="8" t="s">
        <v>54</v>
      </c>
      <c r="I21" s="8" t="s">
        <v>55</v>
      </c>
      <c r="J21" s="8" t="s">
        <v>56</v>
      </c>
      <c r="K21" s="8" t="s">
        <v>147</v>
      </c>
      <c r="L21" s="8"/>
      <c r="M21" s="8" t="s">
        <v>58</v>
      </c>
      <c r="N21" s="8">
        <v>2</v>
      </c>
      <c r="O21" s="8">
        <v>4</v>
      </c>
      <c r="P21" s="8">
        <f t="shared" si="0"/>
        <v>8</v>
      </c>
      <c r="Q21" s="8" t="str">
        <f t="shared" si="1"/>
        <v>Medium</v>
      </c>
      <c r="R21" s="8" t="str">
        <f t="shared" si="2"/>
        <v>Consider treatment / monitor in RTP</v>
      </c>
      <c r="S21" s="8" t="s">
        <v>17</v>
      </c>
      <c r="T21" s="8" t="s">
        <v>148</v>
      </c>
      <c r="U21" s="8" t="s">
        <v>67</v>
      </c>
      <c r="V21" s="8" t="s">
        <v>61</v>
      </c>
      <c r="W21" s="8" t="s">
        <v>539</v>
      </c>
    </row>
    <row r="22" spans="1:23" ht="102">
      <c r="A22" s="11" t="s">
        <v>149</v>
      </c>
      <c r="B22" s="8" t="s">
        <v>150</v>
      </c>
      <c r="C22" s="8" t="s">
        <v>49</v>
      </c>
      <c r="D22" s="8" t="s">
        <v>50</v>
      </c>
      <c r="E22" s="8" t="s">
        <v>51</v>
      </c>
      <c r="F22" s="8" t="s">
        <v>52</v>
      </c>
      <c r="G22" s="8" t="s">
        <v>53</v>
      </c>
      <c r="H22" s="8" t="s">
        <v>54</v>
      </c>
      <c r="I22" s="8" t="s">
        <v>55</v>
      </c>
      <c r="J22" s="8" t="s">
        <v>56</v>
      </c>
      <c r="K22" s="8" t="s">
        <v>151</v>
      </c>
      <c r="L22" s="8"/>
      <c r="M22" s="8" t="s">
        <v>58</v>
      </c>
      <c r="N22" s="8">
        <v>2</v>
      </c>
      <c r="O22" s="8">
        <v>4</v>
      </c>
      <c r="P22" s="8">
        <f t="shared" si="0"/>
        <v>8</v>
      </c>
      <c r="Q22" s="8" t="str">
        <f t="shared" si="1"/>
        <v>Medium</v>
      </c>
      <c r="R22" s="8" t="str">
        <f t="shared" si="2"/>
        <v>Consider treatment / monitor in RTP</v>
      </c>
      <c r="S22" s="8" t="s">
        <v>17</v>
      </c>
      <c r="T22" s="8" t="s">
        <v>152</v>
      </c>
      <c r="U22" s="8" t="s">
        <v>67</v>
      </c>
      <c r="V22" s="8" t="s">
        <v>61</v>
      </c>
      <c r="W22" s="8" t="s">
        <v>540</v>
      </c>
    </row>
    <row r="23" spans="1:23" ht="102">
      <c r="A23" s="11" t="s">
        <v>153</v>
      </c>
      <c r="B23" s="8" t="s">
        <v>154</v>
      </c>
      <c r="C23" s="8" t="s">
        <v>49</v>
      </c>
      <c r="D23" s="8" t="s">
        <v>155</v>
      </c>
      <c r="E23" s="8" t="s">
        <v>51</v>
      </c>
      <c r="F23" s="8" t="s">
        <v>156</v>
      </c>
      <c r="G23" s="8" t="s">
        <v>141</v>
      </c>
      <c r="H23" s="8" t="s">
        <v>54</v>
      </c>
      <c r="I23" s="8" t="s">
        <v>55</v>
      </c>
      <c r="J23" s="8" t="s">
        <v>56</v>
      </c>
      <c r="K23" s="8" t="s">
        <v>157</v>
      </c>
      <c r="L23" s="8"/>
      <c r="M23" s="8" t="s">
        <v>58</v>
      </c>
      <c r="N23" s="8">
        <v>2</v>
      </c>
      <c r="O23" s="8">
        <v>4</v>
      </c>
      <c r="P23" s="8">
        <f t="shared" si="0"/>
        <v>8</v>
      </c>
      <c r="Q23" s="8" t="str">
        <f t="shared" si="1"/>
        <v>Medium</v>
      </c>
      <c r="R23" s="8" t="str">
        <f t="shared" si="2"/>
        <v>Consider treatment / monitor in RTP</v>
      </c>
      <c r="S23" s="8" t="s">
        <v>17</v>
      </c>
      <c r="T23" s="8" t="s">
        <v>158</v>
      </c>
      <c r="U23" s="8" t="s">
        <v>67</v>
      </c>
      <c r="V23" s="8" t="s">
        <v>61</v>
      </c>
      <c r="W23" s="8" t="s">
        <v>541</v>
      </c>
    </row>
    <row r="24" spans="1:23" ht="102">
      <c r="A24" s="11" t="s">
        <v>159</v>
      </c>
      <c r="B24" s="8" t="s">
        <v>160</v>
      </c>
      <c r="C24" s="8" t="s">
        <v>49</v>
      </c>
      <c r="D24" s="8" t="s">
        <v>50</v>
      </c>
      <c r="E24" s="8" t="s">
        <v>51</v>
      </c>
      <c r="F24" s="8" t="s">
        <v>52</v>
      </c>
      <c r="G24" s="8" t="s">
        <v>141</v>
      </c>
      <c r="H24" s="8" t="s">
        <v>54</v>
      </c>
      <c r="I24" s="8" t="s">
        <v>55</v>
      </c>
      <c r="J24" s="8" t="s">
        <v>56</v>
      </c>
      <c r="K24" s="8" t="s">
        <v>161</v>
      </c>
      <c r="L24" s="8"/>
      <c r="M24" s="8" t="s">
        <v>162</v>
      </c>
      <c r="N24" s="8">
        <v>2</v>
      </c>
      <c r="O24" s="8">
        <v>5</v>
      </c>
      <c r="P24" s="8">
        <f t="shared" si="0"/>
        <v>10</v>
      </c>
      <c r="Q24" s="8" t="str">
        <f t="shared" si="1"/>
        <v>Medium</v>
      </c>
      <c r="R24" s="8" t="str">
        <f t="shared" si="2"/>
        <v>Consider treatment / monitor in RTP</v>
      </c>
      <c r="S24" s="8" t="s">
        <v>17</v>
      </c>
      <c r="T24" s="8" t="s">
        <v>163</v>
      </c>
      <c r="U24" s="8" t="s">
        <v>60</v>
      </c>
      <c r="V24" s="8" t="s">
        <v>61</v>
      </c>
      <c r="W24" s="8" t="s">
        <v>542</v>
      </c>
    </row>
    <row r="25" spans="1:23" ht="102">
      <c r="A25" s="11" t="s">
        <v>164</v>
      </c>
      <c r="B25" s="8" t="s">
        <v>165</v>
      </c>
      <c r="C25" s="8" t="s">
        <v>49</v>
      </c>
      <c r="D25" s="8" t="s">
        <v>155</v>
      </c>
      <c r="E25" s="8" t="s">
        <v>51</v>
      </c>
      <c r="F25" s="8" t="s">
        <v>156</v>
      </c>
      <c r="G25" s="8" t="s">
        <v>53</v>
      </c>
      <c r="H25" s="8" t="s">
        <v>54</v>
      </c>
      <c r="I25" s="8" t="s">
        <v>55</v>
      </c>
      <c r="J25" s="8" t="s">
        <v>56</v>
      </c>
      <c r="K25" s="8" t="s">
        <v>166</v>
      </c>
      <c r="L25" s="8"/>
      <c r="M25" s="8" t="s">
        <v>58</v>
      </c>
      <c r="N25" s="8">
        <v>2</v>
      </c>
      <c r="O25" s="8">
        <v>4</v>
      </c>
      <c r="P25" s="8">
        <f t="shared" si="0"/>
        <v>8</v>
      </c>
      <c r="Q25" s="8" t="str">
        <f t="shared" si="1"/>
        <v>Medium</v>
      </c>
      <c r="R25" s="8" t="str">
        <f t="shared" si="2"/>
        <v>Consider treatment / monitor in RTP</v>
      </c>
      <c r="S25" s="8" t="s">
        <v>17</v>
      </c>
      <c r="T25" s="8" t="s">
        <v>167</v>
      </c>
      <c r="U25" s="8" t="s">
        <v>60</v>
      </c>
      <c r="V25" s="8" t="s">
        <v>61</v>
      </c>
      <c r="W25" s="8" t="s">
        <v>543</v>
      </c>
    </row>
    <row r="26" spans="1:23" ht="102">
      <c r="A26" s="11" t="s">
        <v>168</v>
      </c>
      <c r="B26" s="8" t="s">
        <v>169</v>
      </c>
      <c r="C26" s="8" t="s">
        <v>49</v>
      </c>
      <c r="D26" s="8" t="s">
        <v>155</v>
      </c>
      <c r="E26" s="8" t="s">
        <v>51</v>
      </c>
      <c r="F26" s="8" t="s">
        <v>156</v>
      </c>
      <c r="G26" s="8" t="s">
        <v>53</v>
      </c>
      <c r="H26" s="8" t="s">
        <v>54</v>
      </c>
      <c r="I26" s="8" t="s">
        <v>55</v>
      </c>
      <c r="J26" s="8" t="s">
        <v>56</v>
      </c>
      <c r="K26" s="8" t="s">
        <v>170</v>
      </c>
      <c r="L26" s="8"/>
      <c r="M26" s="8" t="s">
        <v>58</v>
      </c>
      <c r="N26" s="8">
        <v>2</v>
      </c>
      <c r="O26" s="8">
        <v>4</v>
      </c>
      <c r="P26" s="8">
        <f t="shared" si="0"/>
        <v>8</v>
      </c>
      <c r="Q26" s="8" t="str">
        <f t="shared" si="1"/>
        <v>Medium</v>
      </c>
      <c r="R26" s="8" t="str">
        <f t="shared" si="2"/>
        <v>Consider treatment / monitor in RTP</v>
      </c>
      <c r="S26" s="8" t="s">
        <v>17</v>
      </c>
      <c r="T26" s="8" t="s">
        <v>171</v>
      </c>
      <c r="U26" s="8" t="s">
        <v>60</v>
      </c>
      <c r="V26" s="8" t="s">
        <v>61</v>
      </c>
      <c r="W26" s="8" t="s">
        <v>544</v>
      </c>
    </row>
    <row r="27" spans="1:23" ht="102">
      <c r="A27" s="11" t="s">
        <v>172</v>
      </c>
      <c r="B27" s="8" t="s">
        <v>173</v>
      </c>
      <c r="C27" s="8" t="s">
        <v>49</v>
      </c>
      <c r="D27" s="8" t="s">
        <v>174</v>
      </c>
      <c r="E27" s="8" t="s">
        <v>51</v>
      </c>
      <c r="F27" s="8" t="s">
        <v>175</v>
      </c>
      <c r="G27" s="8" t="s">
        <v>53</v>
      </c>
      <c r="H27" s="8" t="s">
        <v>54</v>
      </c>
      <c r="I27" s="8" t="s">
        <v>55</v>
      </c>
      <c r="J27" s="8" t="s">
        <v>56</v>
      </c>
      <c r="K27" s="8" t="s">
        <v>176</v>
      </c>
      <c r="L27" s="8"/>
      <c r="M27" s="8" t="s">
        <v>58</v>
      </c>
      <c r="N27" s="8">
        <v>2</v>
      </c>
      <c r="O27" s="8">
        <v>4</v>
      </c>
      <c r="P27" s="8">
        <f t="shared" si="0"/>
        <v>8</v>
      </c>
      <c r="Q27" s="8" t="str">
        <f t="shared" si="1"/>
        <v>Medium</v>
      </c>
      <c r="R27" s="8" t="str">
        <f t="shared" si="2"/>
        <v>Consider treatment / monitor in RTP</v>
      </c>
      <c r="S27" s="8" t="s">
        <v>17</v>
      </c>
      <c r="T27" s="8" t="s">
        <v>177</v>
      </c>
      <c r="U27" s="8" t="s">
        <v>60</v>
      </c>
      <c r="V27" s="8" t="s">
        <v>61</v>
      </c>
      <c r="W27" s="8" t="s">
        <v>545</v>
      </c>
    </row>
    <row r="28" spans="1:23" ht="102">
      <c r="A28" s="11" t="s">
        <v>178</v>
      </c>
      <c r="B28" s="8" t="s">
        <v>179</v>
      </c>
      <c r="C28" s="8" t="s">
        <v>49</v>
      </c>
      <c r="D28" s="8" t="s">
        <v>174</v>
      </c>
      <c r="E28" s="8" t="s">
        <v>51</v>
      </c>
      <c r="F28" s="8" t="s">
        <v>175</v>
      </c>
      <c r="G28" s="8" t="s">
        <v>53</v>
      </c>
      <c r="H28" s="8" t="s">
        <v>54</v>
      </c>
      <c r="I28" s="8" t="s">
        <v>55</v>
      </c>
      <c r="J28" s="8" t="s">
        <v>56</v>
      </c>
      <c r="K28" s="8" t="s">
        <v>180</v>
      </c>
      <c r="L28" s="8"/>
      <c r="M28" s="8" t="s">
        <v>58</v>
      </c>
      <c r="N28" s="8">
        <v>2</v>
      </c>
      <c r="O28" s="8">
        <v>4</v>
      </c>
      <c r="P28" s="8">
        <f t="shared" si="0"/>
        <v>8</v>
      </c>
      <c r="Q28" s="8" t="str">
        <f t="shared" si="1"/>
        <v>Medium</v>
      </c>
      <c r="R28" s="8" t="str">
        <f t="shared" si="2"/>
        <v>Consider treatment / monitor in RTP</v>
      </c>
      <c r="S28" s="8" t="s">
        <v>17</v>
      </c>
      <c r="T28" s="8" t="s">
        <v>181</v>
      </c>
      <c r="U28" s="8" t="s">
        <v>67</v>
      </c>
      <c r="V28" s="8" t="s">
        <v>61</v>
      </c>
      <c r="W28" s="8" t="s">
        <v>546</v>
      </c>
    </row>
    <row r="29" spans="1:23" ht="85">
      <c r="A29" s="11" t="s">
        <v>182</v>
      </c>
      <c r="B29" s="8" t="s">
        <v>183</v>
      </c>
      <c r="C29" s="8" t="s">
        <v>49</v>
      </c>
      <c r="D29" s="8" t="s">
        <v>50</v>
      </c>
      <c r="E29" s="8" t="s">
        <v>51</v>
      </c>
      <c r="F29" s="8" t="s">
        <v>52</v>
      </c>
      <c r="G29" s="8" t="s">
        <v>53</v>
      </c>
      <c r="H29" s="8" t="s">
        <v>54</v>
      </c>
      <c r="I29" s="8" t="s">
        <v>55</v>
      </c>
      <c r="J29" s="8" t="s">
        <v>56</v>
      </c>
      <c r="K29" s="8" t="s">
        <v>184</v>
      </c>
      <c r="L29" s="8"/>
      <c r="M29" s="8" t="s">
        <v>58</v>
      </c>
      <c r="N29" s="8">
        <v>2</v>
      </c>
      <c r="O29" s="8">
        <v>4</v>
      </c>
      <c r="P29" s="8">
        <f t="shared" si="0"/>
        <v>8</v>
      </c>
      <c r="Q29" s="8" t="str">
        <f t="shared" si="1"/>
        <v>Medium</v>
      </c>
      <c r="R29" s="8" t="str">
        <f t="shared" si="2"/>
        <v>Consider treatment / monitor in RTP</v>
      </c>
      <c r="S29" s="8" t="s">
        <v>17</v>
      </c>
      <c r="T29" s="8" t="s">
        <v>185</v>
      </c>
      <c r="U29" s="8" t="s">
        <v>60</v>
      </c>
      <c r="V29" s="8" t="s">
        <v>61</v>
      </c>
      <c r="W29" s="8" t="s">
        <v>547</v>
      </c>
    </row>
    <row r="30" spans="1:23" ht="119">
      <c r="A30" s="11" t="s">
        <v>186</v>
      </c>
      <c r="B30" s="8" t="s">
        <v>187</v>
      </c>
      <c r="C30" s="8" t="s">
        <v>49</v>
      </c>
      <c r="D30" s="8" t="s">
        <v>174</v>
      </c>
      <c r="E30" s="8" t="s">
        <v>51</v>
      </c>
      <c r="F30" s="8" t="s">
        <v>175</v>
      </c>
      <c r="G30" s="8" t="s">
        <v>53</v>
      </c>
      <c r="H30" s="8" t="s">
        <v>54</v>
      </c>
      <c r="I30" s="8" t="s">
        <v>55</v>
      </c>
      <c r="J30" s="8" t="s">
        <v>56</v>
      </c>
      <c r="K30" s="8" t="s">
        <v>188</v>
      </c>
      <c r="L30" s="8"/>
      <c r="M30" s="8" t="s">
        <v>189</v>
      </c>
      <c r="N30" s="8">
        <v>2</v>
      </c>
      <c r="O30" s="8">
        <v>4</v>
      </c>
      <c r="P30" s="8">
        <f t="shared" si="0"/>
        <v>8</v>
      </c>
      <c r="Q30" s="8" t="str">
        <f t="shared" si="1"/>
        <v>Medium</v>
      </c>
      <c r="R30" s="8" t="str">
        <f t="shared" si="2"/>
        <v>Consider treatment / monitor in RTP</v>
      </c>
      <c r="S30" s="8" t="s">
        <v>17</v>
      </c>
      <c r="T30" s="8" t="s">
        <v>190</v>
      </c>
      <c r="U30" s="8" t="s">
        <v>67</v>
      </c>
      <c r="V30" s="8" t="s">
        <v>61</v>
      </c>
      <c r="W30" s="8" t="s">
        <v>548</v>
      </c>
    </row>
    <row r="31" spans="1:23" ht="102">
      <c r="A31" s="11" t="s">
        <v>191</v>
      </c>
      <c r="B31" s="8" t="s">
        <v>192</v>
      </c>
      <c r="C31" s="8" t="s">
        <v>49</v>
      </c>
      <c r="D31" s="8" t="s">
        <v>174</v>
      </c>
      <c r="E31" s="8" t="s">
        <v>51</v>
      </c>
      <c r="F31" s="8" t="s">
        <v>175</v>
      </c>
      <c r="G31" s="8" t="s">
        <v>53</v>
      </c>
      <c r="H31" s="8" t="s">
        <v>54</v>
      </c>
      <c r="I31" s="8" t="s">
        <v>55</v>
      </c>
      <c r="J31" s="8" t="s">
        <v>56</v>
      </c>
      <c r="K31" s="8" t="s">
        <v>193</v>
      </c>
      <c r="L31" s="8"/>
      <c r="M31" s="8" t="s">
        <v>194</v>
      </c>
      <c r="N31" s="8">
        <v>2</v>
      </c>
      <c r="O31" s="8">
        <v>5</v>
      </c>
      <c r="P31" s="8">
        <f t="shared" si="0"/>
        <v>10</v>
      </c>
      <c r="Q31" s="8" t="str">
        <f t="shared" si="1"/>
        <v>Medium</v>
      </c>
      <c r="R31" s="8" t="str">
        <f t="shared" si="2"/>
        <v>Consider treatment / monitor in RTP</v>
      </c>
      <c r="S31" s="8" t="s">
        <v>17</v>
      </c>
      <c r="T31" s="8" t="s">
        <v>195</v>
      </c>
      <c r="U31" s="8" t="s">
        <v>67</v>
      </c>
      <c r="V31" s="8" t="s">
        <v>61</v>
      </c>
      <c r="W31" s="8" t="s">
        <v>549</v>
      </c>
    </row>
    <row r="32" spans="1:23" ht="102">
      <c r="A32" s="11" t="s">
        <v>196</v>
      </c>
      <c r="B32" s="8" t="s">
        <v>197</v>
      </c>
      <c r="C32" s="8" t="s">
        <v>49</v>
      </c>
      <c r="D32" s="8" t="s">
        <v>50</v>
      </c>
      <c r="E32" s="8" t="s">
        <v>51</v>
      </c>
      <c r="F32" s="8" t="s">
        <v>52</v>
      </c>
      <c r="G32" s="8" t="s">
        <v>53</v>
      </c>
      <c r="H32" s="8" t="s">
        <v>54</v>
      </c>
      <c r="I32" s="8" t="s">
        <v>55</v>
      </c>
      <c r="J32" s="8" t="s">
        <v>117</v>
      </c>
      <c r="K32" s="8" t="s">
        <v>198</v>
      </c>
      <c r="L32" s="8"/>
      <c r="M32" s="8" t="s">
        <v>58</v>
      </c>
      <c r="N32" s="8">
        <v>2</v>
      </c>
      <c r="O32" s="8">
        <v>5</v>
      </c>
      <c r="P32" s="8">
        <f t="shared" si="0"/>
        <v>10</v>
      </c>
      <c r="Q32" s="8" t="str">
        <f t="shared" si="1"/>
        <v>Medium</v>
      </c>
      <c r="R32" s="8" t="str">
        <f t="shared" si="2"/>
        <v>Consider treatment / monitor in RTP</v>
      </c>
      <c r="S32" s="8" t="s">
        <v>17</v>
      </c>
      <c r="T32" s="8" t="s">
        <v>199</v>
      </c>
      <c r="U32" s="8" t="s">
        <v>60</v>
      </c>
      <c r="V32" s="8" t="s">
        <v>61</v>
      </c>
      <c r="W32" s="8" t="s">
        <v>550</v>
      </c>
    </row>
    <row r="33" spans="1:23" ht="102">
      <c r="A33" s="11" t="s">
        <v>200</v>
      </c>
      <c r="B33" s="8" t="s">
        <v>201</v>
      </c>
      <c r="C33" s="8" t="s">
        <v>49</v>
      </c>
      <c r="D33" s="8" t="s">
        <v>50</v>
      </c>
      <c r="E33" s="8" t="s">
        <v>51</v>
      </c>
      <c r="F33" s="8" t="s">
        <v>52</v>
      </c>
      <c r="G33" s="8" t="s">
        <v>53</v>
      </c>
      <c r="H33" s="8" t="s">
        <v>54</v>
      </c>
      <c r="I33" s="8" t="s">
        <v>55</v>
      </c>
      <c r="J33" s="8" t="s">
        <v>56</v>
      </c>
      <c r="K33" s="8" t="s">
        <v>202</v>
      </c>
      <c r="L33" s="8"/>
      <c r="M33" s="8" t="s">
        <v>58</v>
      </c>
      <c r="N33" s="8">
        <v>2</v>
      </c>
      <c r="O33" s="8">
        <v>4</v>
      </c>
      <c r="P33" s="8">
        <f t="shared" si="0"/>
        <v>8</v>
      </c>
      <c r="Q33" s="8" t="str">
        <f t="shared" si="1"/>
        <v>Medium</v>
      </c>
      <c r="R33" s="8" t="str">
        <f t="shared" si="2"/>
        <v>Consider treatment / monitor in RTP</v>
      </c>
      <c r="S33" s="8" t="s">
        <v>17</v>
      </c>
      <c r="T33" s="8" t="s">
        <v>203</v>
      </c>
      <c r="U33" s="8" t="s">
        <v>67</v>
      </c>
      <c r="V33" s="8" t="s">
        <v>61</v>
      </c>
      <c r="W33" s="8" t="s">
        <v>551</v>
      </c>
    </row>
    <row r="34" spans="1:23" ht="102">
      <c r="A34" s="11" t="s">
        <v>204</v>
      </c>
      <c r="B34" s="8" t="s">
        <v>205</v>
      </c>
      <c r="C34" s="8" t="s">
        <v>49</v>
      </c>
      <c r="D34" s="8" t="s">
        <v>50</v>
      </c>
      <c r="E34" s="8" t="s">
        <v>51</v>
      </c>
      <c r="F34" s="8" t="s">
        <v>52</v>
      </c>
      <c r="G34" s="8" t="s">
        <v>53</v>
      </c>
      <c r="H34" s="8" t="s">
        <v>54</v>
      </c>
      <c r="I34" s="8" t="s">
        <v>55</v>
      </c>
      <c r="J34" s="8" t="s">
        <v>56</v>
      </c>
      <c r="K34" s="8" t="s">
        <v>206</v>
      </c>
      <c r="L34" s="8"/>
      <c r="M34" s="8" t="s">
        <v>58</v>
      </c>
      <c r="N34" s="8">
        <v>2</v>
      </c>
      <c r="O34" s="8">
        <v>5</v>
      </c>
      <c r="P34" s="8">
        <f t="shared" ref="P34:P65" si="3">IF(I34="No","",N34*O34)</f>
        <v>10</v>
      </c>
      <c r="Q34" s="8" t="str">
        <f t="shared" ref="Q34:Q65" si="4">IF(P34="","N/A",IF(P34&lt;=7,"Low",IF(P34&lt;=12,"Medium","High")))</f>
        <v>Medium</v>
      </c>
      <c r="R34" s="8" t="str">
        <f t="shared" ref="R34:R65" si="5">IF(I34="No","Not applicable",IF(Q34="Low","No action required",IF(Q34="Medium","Consider treatment / monitor in RTP","Treatment required / RTP or risk-owner acceptance")))</f>
        <v>Consider treatment / monitor in RTP</v>
      </c>
      <c r="S34" s="8" t="s">
        <v>65</v>
      </c>
      <c r="T34" s="8" t="s">
        <v>207</v>
      </c>
      <c r="U34" s="8" t="s">
        <v>60</v>
      </c>
      <c r="V34" s="8" t="s">
        <v>61</v>
      </c>
      <c r="W34" s="8" t="s">
        <v>552</v>
      </c>
    </row>
    <row r="35" spans="1:23" ht="102">
      <c r="A35" s="11" t="s">
        <v>208</v>
      </c>
      <c r="B35" s="8" t="s">
        <v>209</v>
      </c>
      <c r="C35" s="8" t="s">
        <v>49</v>
      </c>
      <c r="D35" s="8" t="s">
        <v>50</v>
      </c>
      <c r="E35" s="8" t="s">
        <v>210</v>
      </c>
      <c r="F35" s="8" t="s">
        <v>52</v>
      </c>
      <c r="G35" s="8" t="s">
        <v>211</v>
      </c>
      <c r="H35" s="8" t="s">
        <v>54</v>
      </c>
      <c r="I35" s="8" t="s">
        <v>55</v>
      </c>
      <c r="J35" s="8" t="s">
        <v>117</v>
      </c>
      <c r="K35" s="8" t="s">
        <v>212</v>
      </c>
      <c r="L35" s="8"/>
      <c r="M35" s="8" t="s">
        <v>213</v>
      </c>
      <c r="N35" s="8">
        <v>2</v>
      </c>
      <c r="O35" s="8">
        <v>5</v>
      </c>
      <c r="P35" s="8">
        <f t="shared" si="3"/>
        <v>10</v>
      </c>
      <c r="Q35" s="8" t="str">
        <f t="shared" si="4"/>
        <v>Medium</v>
      </c>
      <c r="R35" s="8" t="str">
        <f t="shared" si="5"/>
        <v>Consider treatment / monitor in RTP</v>
      </c>
      <c r="S35" s="8" t="s">
        <v>65</v>
      </c>
      <c r="T35" s="8" t="s">
        <v>214</v>
      </c>
      <c r="U35" s="8" t="s">
        <v>60</v>
      </c>
      <c r="V35" s="8" t="s">
        <v>61</v>
      </c>
      <c r="W35" s="8" t="s">
        <v>553</v>
      </c>
    </row>
    <row r="36" spans="1:23" ht="102">
      <c r="A36" s="11" t="s">
        <v>215</v>
      </c>
      <c r="B36" s="8" t="s">
        <v>216</v>
      </c>
      <c r="C36" s="8" t="s">
        <v>49</v>
      </c>
      <c r="D36" s="8" t="s">
        <v>155</v>
      </c>
      <c r="E36" s="8" t="s">
        <v>51</v>
      </c>
      <c r="F36" s="8" t="s">
        <v>156</v>
      </c>
      <c r="G36" s="8" t="s">
        <v>53</v>
      </c>
      <c r="H36" s="8" t="s">
        <v>54</v>
      </c>
      <c r="I36" s="8" t="s">
        <v>55</v>
      </c>
      <c r="J36" s="8" t="s">
        <v>56</v>
      </c>
      <c r="K36" s="8" t="s">
        <v>217</v>
      </c>
      <c r="L36" s="8"/>
      <c r="M36" s="8" t="s">
        <v>58</v>
      </c>
      <c r="N36" s="8">
        <v>2</v>
      </c>
      <c r="O36" s="8">
        <v>4</v>
      </c>
      <c r="P36" s="8">
        <f t="shared" si="3"/>
        <v>8</v>
      </c>
      <c r="Q36" s="8" t="str">
        <f t="shared" si="4"/>
        <v>Medium</v>
      </c>
      <c r="R36" s="8" t="str">
        <f t="shared" si="5"/>
        <v>Consider treatment / monitor in RTP</v>
      </c>
      <c r="S36" s="8" t="s">
        <v>17</v>
      </c>
      <c r="T36" s="8" t="s">
        <v>218</v>
      </c>
      <c r="U36" s="8" t="s">
        <v>67</v>
      </c>
      <c r="V36" s="8" t="s">
        <v>61</v>
      </c>
      <c r="W36" s="8" t="s">
        <v>554</v>
      </c>
    </row>
    <row r="37" spans="1:23" ht="102">
      <c r="A37" s="11" t="s">
        <v>219</v>
      </c>
      <c r="B37" s="8" t="s">
        <v>220</v>
      </c>
      <c r="C37" s="8" t="s">
        <v>49</v>
      </c>
      <c r="D37" s="8" t="s">
        <v>50</v>
      </c>
      <c r="E37" s="8" t="s">
        <v>51</v>
      </c>
      <c r="F37" s="8" t="s">
        <v>52</v>
      </c>
      <c r="G37" s="8" t="s">
        <v>53</v>
      </c>
      <c r="H37" s="8" t="s">
        <v>54</v>
      </c>
      <c r="I37" s="8" t="s">
        <v>55</v>
      </c>
      <c r="J37" s="8" t="s">
        <v>56</v>
      </c>
      <c r="K37" s="8" t="s">
        <v>221</v>
      </c>
      <c r="L37" s="8"/>
      <c r="M37" s="8" t="s">
        <v>58</v>
      </c>
      <c r="N37" s="8">
        <v>2</v>
      </c>
      <c r="O37" s="8">
        <v>4</v>
      </c>
      <c r="P37" s="8">
        <f t="shared" si="3"/>
        <v>8</v>
      </c>
      <c r="Q37" s="8" t="str">
        <f t="shared" si="4"/>
        <v>Medium</v>
      </c>
      <c r="R37" s="8" t="str">
        <f t="shared" si="5"/>
        <v>Consider treatment / monitor in RTP</v>
      </c>
      <c r="S37" s="8" t="s">
        <v>17</v>
      </c>
      <c r="T37" s="8" t="s">
        <v>222</v>
      </c>
      <c r="U37" s="8" t="s">
        <v>67</v>
      </c>
      <c r="V37" s="8" t="s">
        <v>126</v>
      </c>
      <c r="W37" s="8" t="s">
        <v>555</v>
      </c>
    </row>
    <row r="38" spans="1:23" ht="102">
      <c r="A38" s="11" t="s">
        <v>223</v>
      </c>
      <c r="B38" s="8" t="s">
        <v>224</v>
      </c>
      <c r="C38" s="8" t="s">
        <v>49</v>
      </c>
      <c r="D38" s="8" t="s">
        <v>50</v>
      </c>
      <c r="E38" s="8" t="s">
        <v>51</v>
      </c>
      <c r="F38" s="8" t="s">
        <v>52</v>
      </c>
      <c r="G38" s="8" t="s">
        <v>53</v>
      </c>
      <c r="H38" s="8" t="s">
        <v>54</v>
      </c>
      <c r="I38" s="8" t="s">
        <v>55</v>
      </c>
      <c r="J38" s="8" t="s">
        <v>56</v>
      </c>
      <c r="K38" s="8" t="s">
        <v>225</v>
      </c>
      <c r="L38" s="8"/>
      <c r="M38" s="8" t="s">
        <v>58</v>
      </c>
      <c r="N38" s="8">
        <v>2</v>
      </c>
      <c r="O38" s="8">
        <v>4</v>
      </c>
      <c r="P38" s="8">
        <f t="shared" si="3"/>
        <v>8</v>
      </c>
      <c r="Q38" s="8" t="str">
        <f t="shared" si="4"/>
        <v>Medium</v>
      </c>
      <c r="R38" s="8" t="str">
        <f t="shared" si="5"/>
        <v>Consider treatment / monitor in RTP</v>
      </c>
      <c r="S38" s="8" t="s">
        <v>17</v>
      </c>
      <c r="T38" s="8" t="s">
        <v>226</v>
      </c>
      <c r="U38" s="8" t="s">
        <v>67</v>
      </c>
      <c r="V38" s="8" t="s">
        <v>61</v>
      </c>
      <c r="W38" s="8" t="s">
        <v>556</v>
      </c>
    </row>
    <row r="39" spans="1:23" ht="102">
      <c r="A39" s="12" t="s">
        <v>227</v>
      </c>
      <c r="B39" s="8" t="s">
        <v>228</v>
      </c>
      <c r="C39" s="8" t="s">
        <v>229</v>
      </c>
      <c r="D39" s="8" t="s">
        <v>50</v>
      </c>
      <c r="E39" s="8" t="s">
        <v>51</v>
      </c>
      <c r="F39" s="8" t="s">
        <v>52</v>
      </c>
      <c r="G39" s="8" t="s">
        <v>230</v>
      </c>
      <c r="H39" s="8" t="s">
        <v>54</v>
      </c>
      <c r="I39" s="8" t="s">
        <v>55</v>
      </c>
      <c r="J39" s="8" t="s">
        <v>117</v>
      </c>
      <c r="K39" s="8" t="s">
        <v>231</v>
      </c>
      <c r="L39" s="8"/>
      <c r="M39" s="8" t="s">
        <v>232</v>
      </c>
      <c r="N39" s="8">
        <v>2</v>
      </c>
      <c r="O39" s="8">
        <v>4</v>
      </c>
      <c r="P39" s="8">
        <f t="shared" si="3"/>
        <v>8</v>
      </c>
      <c r="Q39" s="8" t="str">
        <f t="shared" si="4"/>
        <v>Medium</v>
      </c>
      <c r="R39" s="8" t="str">
        <f t="shared" si="5"/>
        <v>Consider treatment / monitor in RTP</v>
      </c>
      <c r="S39" s="8" t="s">
        <v>65</v>
      </c>
      <c r="T39" s="8" t="s">
        <v>233</v>
      </c>
      <c r="U39" s="8" t="s">
        <v>67</v>
      </c>
      <c r="V39" s="8" t="s">
        <v>61</v>
      </c>
      <c r="W39" s="8" t="s">
        <v>557</v>
      </c>
    </row>
    <row r="40" spans="1:23" ht="119">
      <c r="A40" s="12" t="s">
        <v>234</v>
      </c>
      <c r="B40" s="8" t="s">
        <v>235</v>
      </c>
      <c r="C40" s="8" t="s">
        <v>229</v>
      </c>
      <c r="D40" s="8" t="s">
        <v>50</v>
      </c>
      <c r="E40" s="8" t="s">
        <v>51</v>
      </c>
      <c r="F40" s="8" t="s">
        <v>52</v>
      </c>
      <c r="G40" s="8" t="s">
        <v>230</v>
      </c>
      <c r="H40" s="8" t="s">
        <v>54</v>
      </c>
      <c r="I40" s="8" t="s">
        <v>55</v>
      </c>
      <c r="J40" s="8" t="s">
        <v>56</v>
      </c>
      <c r="K40" s="8" t="s">
        <v>236</v>
      </c>
      <c r="L40" s="8"/>
      <c r="M40" s="8" t="s">
        <v>237</v>
      </c>
      <c r="N40" s="8">
        <v>2</v>
      </c>
      <c r="O40" s="8">
        <v>4</v>
      </c>
      <c r="P40" s="8">
        <f t="shared" si="3"/>
        <v>8</v>
      </c>
      <c r="Q40" s="8" t="str">
        <f t="shared" si="4"/>
        <v>Medium</v>
      </c>
      <c r="R40" s="8" t="str">
        <f t="shared" si="5"/>
        <v>Consider treatment / monitor in RTP</v>
      </c>
      <c r="S40" s="8" t="s">
        <v>17</v>
      </c>
      <c r="T40" s="8" t="s">
        <v>238</v>
      </c>
      <c r="U40" s="8" t="s">
        <v>67</v>
      </c>
      <c r="V40" s="8" t="s">
        <v>61</v>
      </c>
      <c r="W40" s="8" t="s">
        <v>558</v>
      </c>
    </row>
    <row r="41" spans="1:23" ht="85">
      <c r="A41" s="12" t="s">
        <v>239</v>
      </c>
      <c r="B41" s="8" t="s">
        <v>240</v>
      </c>
      <c r="C41" s="8" t="s">
        <v>229</v>
      </c>
      <c r="D41" s="8" t="s">
        <v>50</v>
      </c>
      <c r="E41" s="8" t="s">
        <v>51</v>
      </c>
      <c r="F41" s="8" t="s">
        <v>52</v>
      </c>
      <c r="G41" s="8" t="s">
        <v>230</v>
      </c>
      <c r="H41" s="8" t="s">
        <v>54</v>
      </c>
      <c r="I41" s="8" t="s">
        <v>55</v>
      </c>
      <c r="J41" s="8" t="s">
        <v>56</v>
      </c>
      <c r="K41" s="8" t="s">
        <v>241</v>
      </c>
      <c r="L41" s="8"/>
      <c r="M41" s="8" t="s">
        <v>237</v>
      </c>
      <c r="N41" s="8">
        <v>2</v>
      </c>
      <c r="O41" s="8">
        <v>4</v>
      </c>
      <c r="P41" s="8">
        <f t="shared" si="3"/>
        <v>8</v>
      </c>
      <c r="Q41" s="8" t="str">
        <f t="shared" si="4"/>
        <v>Medium</v>
      </c>
      <c r="R41" s="8" t="str">
        <f t="shared" si="5"/>
        <v>Consider treatment / monitor in RTP</v>
      </c>
      <c r="S41" s="8" t="s">
        <v>17</v>
      </c>
      <c r="T41" s="8" t="s">
        <v>242</v>
      </c>
      <c r="U41" s="8" t="s">
        <v>67</v>
      </c>
      <c r="V41" s="8" t="s">
        <v>126</v>
      </c>
      <c r="W41" s="8" t="s">
        <v>559</v>
      </c>
    </row>
    <row r="42" spans="1:23" ht="102">
      <c r="A42" s="12" t="s">
        <v>243</v>
      </c>
      <c r="B42" s="8" t="s">
        <v>244</v>
      </c>
      <c r="C42" s="8" t="s">
        <v>229</v>
      </c>
      <c r="D42" s="8" t="s">
        <v>50</v>
      </c>
      <c r="E42" s="8" t="s">
        <v>51</v>
      </c>
      <c r="F42" s="8" t="s">
        <v>52</v>
      </c>
      <c r="G42" s="8" t="s">
        <v>230</v>
      </c>
      <c r="H42" s="8" t="s">
        <v>54</v>
      </c>
      <c r="I42" s="8" t="s">
        <v>55</v>
      </c>
      <c r="J42" s="8" t="s">
        <v>56</v>
      </c>
      <c r="K42" s="8" t="s">
        <v>245</v>
      </c>
      <c r="L42" s="8"/>
      <c r="M42" s="8" t="s">
        <v>237</v>
      </c>
      <c r="N42" s="8">
        <v>2</v>
      </c>
      <c r="O42" s="8">
        <v>4</v>
      </c>
      <c r="P42" s="8">
        <f t="shared" si="3"/>
        <v>8</v>
      </c>
      <c r="Q42" s="8" t="str">
        <f t="shared" si="4"/>
        <v>Medium</v>
      </c>
      <c r="R42" s="8" t="str">
        <f t="shared" si="5"/>
        <v>Consider treatment / monitor in RTP</v>
      </c>
      <c r="S42" s="8" t="s">
        <v>17</v>
      </c>
      <c r="T42" s="8" t="s">
        <v>246</v>
      </c>
      <c r="U42" s="8" t="s">
        <v>67</v>
      </c>
      <c r="V42" s="8" t="s">
        <v>61</v>
      </c>
      <c r="W42" s="8" t="s">
        <v>560</v>
      </c>
    </row>
    <row r="43" spans="1:23" ht="102">
      <c r="A43" s="12" t="s">
        <v>247</v>
      </c>
      <c r="B43" s="8" t="s">
        <v>248</v>
      </c>
      <c r="C43" s="8" t="s">
        <v>229</v>
      </c>
      <c r="D43" s="8" t="s">
        <v>50</v>
      </c>
      <c r="E43" s="8" t="s">
        <v>51</v>
      </c>
      <c r="F43" s="8" t="s">
        <v>52</v>
      </c>
      <c r="G43" s="8" t="s">
        <v>230</v>
      </c>
      <c r="H43" s="8" t="s">
        <v>54</v>
      </c>
      <c r="I43" s="8" t="s">
        <v>55</v>
      </c>
      <c r="J43" s="8" t="s">
        <v>56</v>
      </c>
      <c r="K43" s="8" t="s">
        <v>249</v>
      </c>
      <c r="L43" s="8"/>
      <c r="M43" s="8" t="s">
        <v>237</v>
      </c>
      <c r="N43" s="8">
        <v>2</v>
      </c>
      <c r="O43" s="8">
        <v>4</v>
      </c>
      <c r="P43" s="8">
        <f t="shared" si="3"/>
        <v>8</v>
      </c>
      <c r="Q43" s="8" t="str">
        <f t="shared" si="4"/>
        <v>Medium</v>
      </c>
      <c r="R43" s="8" t="str">
        <f t="shared" si="5"/>
        <v>Consider treatment / monitor in RTP</v>
      </c>
      <c r="S43" s="8" t="s">
        <v>17</v>
      </c>
      <c r="T43" s="8" t="s">
        <v>250</v>
      </c>
      <c r="U43" s="8" t="s">
        <v>67</v>
      </c>
      <c r="V43" s="8" t="s">
        <v>93</v>
      </c>
      <c r="W43" s="8" t="s">
        <v>561</v>
      </c>
    </row>
    <row r="44" spans="1:23" ht="85">
      <c r="A44" s="12" t="s">
        <v>251</v>
      </c>
      <c r="B44" s="8" t="s">
        <v>252</v>
      </c>
      <c r="C44" s="8" t="s">
        <v>229</v>
      </c>
      <c r="D44" s="8" t="s">
        <v>50</v>
      </c>
      <c r="E44" s="8" t="s">
        <v>51</v>
      </c>
      <c r="F44" s="8" t="s">
        <v>52</v>
      </c>
      <c r="G44" s="8" t="s">
        <v>230</v>
      </c>
      <c r="H44" s="8" t="s">
        <v>54</v>
      </c>
      <c r="I44" s="8" t="s">
        <v>55</v>
      </c>
      <c r="J44" s="8" t="s">
        <v>117</v>
      </c>
      <c r="K44" s="8" t="s">
        <v>253</v>
      </c>
      <c r="L44" s="8"/>
      <c r="M44" s="8" t="s">
        <v>237</v>
      </c>
      <c r="N44" s="8">
        <v>2</v>
      </c>
      <c r="O44" s="8">
        <v>5</v>
      </c>
      <c r="P44" s="8">
        <f t="shared" si="3"/>
        <v>10</v>
      </c>
      <c r="Q44" s="8" t="str">
        <f t="shared" si="4"/>
        <v>Medium</v>
      </c>
      <c r="R44" s="8" t="str">
        <f t="shared" si="5"/>
        <v>Consider treatment / monitor in RTP</v>
      </c>
      <c r="S44" s="8" t="s">
        <v>65</v>
      </c>
      <c r="T44" s="8" t="s">
        <v>254</v>
      </c>
      <c r="U44" s="8" t="s">
        <v>60</v>
      </c>
      <c r="V44" s="8" t="s">
        <v>61</v>
      </c>
      <c r="W44" s="8" t="s">
        <v>562</v>
      </c>
    </row>
    <row r="45" spans="1:23" ht="102">
      <c r="A45" s="12" t="s">
        <v>255</v>
      </c>
      <c r="B45" s="8" t="s">
        <v>256</v>
      </c>
      <c r="C45" s="8" t="s">
        <v>229</v>
      </c>
      <c r="D45" s="8" t="s">
        <v>50</v>
      </c>
      <c r="E45" s="8" t="s">
        <v>51</v>
      </c>
      <c r="F45" s="8" t="s">
        <v>52</v>
      </c>
      <c r="G45" s="8" t="s">
        <v>230</v>
      </c>
      <c r="H45" s="8" t="s">
        <v>54</v>
      </c>
      <c r="I45" s="8" t="s">
        <v>55</v>
      </c>
      <c r="J45" s="8" t="s">
        <v>56</v>
      </c>
      <c r="K45" s="8" t="s">
        <v>257</v>
      </c>
      <c r="L45" s="8"/>
      <c r="M45" s="8" t="s">
        <v>258</v>
      </c>
      <c r="N45" s="8">
        <v>2</v>
      </c>
      <c r="O45" s="8">
        <v>4</v>
      </c>
      <c r="P45" s="8">
        <f t="shared" si="3"/>
        <v>8</v>
      </c>
      <c r="Q45" s="8" t="str">
        <f t="shared" si="4"/>
        <v>Medium</v>
      </c>
      <c r="R45" s="8" t="str">
        <f t="shared" si="5"/>
        <v>Consider treatment / monitor in RTP</v>
      </c>
      <c r="S45" s="8" t="s">
        <v>65</v>
      </c>
      <c r="T45" s="8" t="s">
        <v>259</v>
      </c>
      <c r="U45" s="8" t="s">
        <v>67</v>
      </c>
      <c r="V45" s="8" t="s">
        <v>61</v>
      </c>
      <c r="W45" s="8" t="s">
        <v>563</v>
      </c>
    </row>
    <row r="46" spans="1:23" ht="102">
      <c r="A46" s="12" t="s">
        <v>260</v>
      </c>
      <c r="B46" s="8" t="s">
        <v>261</v>
      </c>
      <c r="C46" s="8" t="s">
        <v>229</v>
      </c>
      <c r="D46" s="8" t="s">
        <v>155</v>
      </c>
      <c r="E46" s="8" t="s">
        <v>51</v>
      </c>
      <c r="F46" s="8" t="s">
        <v>156</v>
      </c>
      <c r="G46" s="8" t="s">
        <v>230</v>
      </c>
      <c r="H46" s="8" t="s">
        <v>54</v>
      </c>
      <c r="I46" s="8" t="s">
        <v>55</v>
      </c>
      <c r="J46" s="8" t="s">
        <v>56</v>
      </c>
      <c r="K46" s="8" t="s">
        <v>262</v>
      </c>
      <c r="L46" s="8"/>
      <c r="M46" s="8" t="s">
        <v>237</v>
      </c>
      <c r="N46" s="8">
        <v>2</v>
      </c>
      <c r="O46" s="8">
        <v>4</v>
      </c>
      <c r="P46" s="8">
        <f t="shared" si="3"/>
        <v>8</v>
      </c>
      <c r="Q46" s="8" t="str">
        <f t="shared" si="4"/>
        <v>Medium</v>
      </c>
      <c r="R46" s="8" t="str">
        <f t="shared" si="5"/>
        <v>Consider treatment / monitor in RTP</v>
      </c>
      <c r="S46" s="8" t="s">
        <v>17</v>
      </c>
      <c r="T46" s="8" t="s">
        <v>263</v>
      </c>
      <c r="U46" s="8" t="s">
        <v>60</v>
      </c>
      <c r="V46" s="8" t="s">
        <v>61</v>
      </c>
      <c r="W46" s="8" t="s">
        <v>564</v>
      </c>
    </row>
    <row r="47" spans="1:23" ht="102">
      <c r="A47" s="13" t="s">
        <v>264</v>
      </c>
      <c r="B47" s="9" t="s">
        <v>265</v>
      </c>
      <c r="C47" s="8" t="s">
        <v>266</v>
      </c>
      <c r="D47" s="8" t="s">
        <v>50</v>
      </c>
      <c r="E47" s="8" t="s">
        <v>51</v>
      </c>
      <c r="F47" s="8" t="s">
        <v>52</v>
      </c>
      <c r="G47" s="8" t="s">
        <v>267</v>
      </c>
      <c r="H47" s="8" t="s">
        <v>268</v>
      </c>
      <c r="I47" s="8" t="s">
        <v>269</v>
      </c>
      <c r="J47" s="8"/>
      <c r="K47" s="8"/>
      <c r="L47" s="8" t="s">
        <v>270</v>
      </c>
      <c r="M47" s="8" t="s">
        <v>271</v>
      </c>
      <c r="N47" s="8">
        <v>1</v>
      </c>
      <c r="O47" s="8">
        <v>1</v>
      </c>
      <c r="P47" s="8" t="str">
        <f t="shared" si="3"/>
        <v/>
      </c>
      <c r="Q47" s="8" t="str">
        <f t="shared" si="4"/>
        <v>N/A</v>
      </c>
      <c r="R47" s="8" t="str">
        <f t="shared" si="5"/>
        <v>Not applicable</v>
      </c>
      <c r="S47" s="8" t="s">
        <v>272</v>
      </c>
      <c r="T47" s="8" t="s">
        <v>273</v>
      </c>
      <c r="U47" s="8" t="s">
        <v>67</v>
      </c>
      <c r="V47" s="8" t="s">
        <v>61</v>
      </c>
      <c r="W47" s="8" t="s">
        <v>565</v>
      </c>
    </row>
    <row r="48" spans="1:23" ht="85">
      <c r="A48" s="13" t="s">
        <v>274</v>
      </c>
      <c r="B48" s="8" t="s">
        <v>275</v>
      </c>
      <c r="C48" s="8" t="s">
        <v>266</v>
      </c>
      <c r="D48" s="8" t="s">
        <v>50</v>
      </c>
      <c r="E48" s="8" t="s">
        <v>51</v>
      </c>
      <c r="F48" s="8" t="s">
        <v>52</v>
      </c>
      <c r="G48" s="8" t="s">
        <v>267</v>
      </c>
      <c r="H48" s="8" t="s">
        <v>268</v>
      </c>
      <c r="I48" s="8" t="s">
        <v>55</v>
      </c>
      <c r="J48" s="8" t="s">
        <v>56</v>
      </c>
      <c r="K48" s="8" t="s">
        <v>276</v>
      </c>
      <c r="L48" s="8"/>
      <c r="M48" s="8" t="s">
        <v>271</v>
      </c>
      <c r="N48" s="8">
        <v>2</v>
      </c>
      <c r="O48" s="8">
        <v>3</v>
      </c>
      <c r="P48" s="8">
        <f t="shared" si="3"/>
        <v>6</v>
      </c>
      <c r="Q48" s="8" t="str">
        <f t="shared" si="4"/>
        <v>Low</v>
      </c>
      <c r="R48" s="8" t="str">
        <f t="shared" si="5"/>
        <v>No action required</v>
      </c>
      <c r="S48" s="8" t="s">
        <v>17</v>
      </c>
      <c r="T48" s="8" t="s">
        <v>277</v>
      </c>
      <c r="U48" s="8" t="s">
        <v>67</v>
      </c>
      <c r="V48" s="8" t="s">
        <v>61</v>
      </c>
      <c r="W48" s="8" t="s">
        <v>566</v>
      </c>
    </row>
    <row r="49" spans="1:23" ht="85">
      <c r="A49" s="13" t="s">
        <v>278</v>
      </c>
      <c r="B49" s="8" t="s">
        <v>279</v>
      </c>
      <c r="C49" s="8" t="s">
        <v>266</v>
      </c>
      <c r="D49" s="8" t="s">
        <v>50</v>
      </c>
      <c r="E49" s="8" t="s">
        <v>51</v>
      </c>
      <c r="F49" s="8" t="s">
        <v>52</v>
      </c>
      <c r="G49" s="8" t="s">
        <v>267</v>
      </c>
      <c r="H49" s="8" t="s">
        <v>268</v>
      </c>
      <c r="I49" s="8" t="s">
        <v>55</v>
      </c>
      <c r="J49" s="8" t="s">
        <v>56</v>
      </c>
      <c r="K49" s="8" t="s">
        <v>280</v>
      </c>
      <c r="L49" s="8"/>
      <c r="M49" s="8" t="s">
        <v>271</v>
      </c>
      <c r="N49" s="8">
        <v>2</v>
      </c>
      <c r="O49" s="8">
        <v>3</v>
      </c>
      <c r="P49" s="8">
        <f t="shared" si="3"/>
        <v>6</v>
      </c>
      <c r="Q49" s="8" t="str">
        <f t="shared" si="4"/>
        <v>Low</v>
      </c>
      <c r="R49" s="8" t="str">
        <f t="shared" si="5"/>
        <v>No action required</v>
      </c>
      <c r="S49" s="8" t="s">
        <v>17</v>
      </c>
      <c r="T49" s="8" t="s">
        <v>281</v>
      </c>
      <c r="U49" s="8" t="s">
        <v>67</v>
      </c>
      <c r="V49" s="8" t="s">
        <v>61</v>
      </c>
      <c r="W49" s="8" t="s">
        <v>567</v>
      </c>
    </row>
    <row r="50" spans="1:23" ht="102">
      <c r="A50" s="13" t="s">
        <v>282</v>
      </c>
      <c r="B50" s="9" t="s">
        <v>283</v>
      </c>
      <c r="C50" s="8" t="s">
        <v>266</v>
      </c>
      <c r="D50" s="8" t="s">
        <v>50</v>
      </c>
      <c r="E50" s="8" t="s">
        <v>51</v>
      </c>
      <c r="F50" s="8" t="s">
        <v>156</v>
      </c>
      <c r="G50" s="8" t="s">
        <v>267</v>
      </c>
      <c r="H50" s="8" t="s">
        <v>268</v>
      </c>
      <c r="I50" s="8" t="s">
        <v>269</v>
      </c>
      <c r="J50" s="8"/>
      <c r="K50" s="8"/>
      <c r="L50" s="8" t="s">
        <v>284</v>
      </c>
      <c r="M50" s="8" t="s">
        <v>271</v>
      </c>
      <c r="N50" s="8">
        <v>1</v>
      </c>
      <c r="O50" s="8">
        <v>1</v>
      </c>
      <c r="P50" s="8" t="str">
        <f t="shared" si="3"/>
        <v/>
      </c>
      <c r="Q50" s="8" t="str">
        <f t="shared" si="4"/>
        <v>N/A</v>
      </c>
      <c r="R50" s="8" t="str">
        <f t="shared" si="5"/>
        <v>Not applicable</v>
      </c>
      <c r="S50" s="8" t="s">
        <v>272</v>
      </c>
      <c r="T50" s="8" t="s">
        <v>285</v>
      </c>
      <c r="U50" s="8" t="s">
        <v>67</v>
      </c>
      <c r="V50" s="8" t="s">
        <v>61</v>
      </c>
      <c r="W50" s="8" t="s">
        <v>568</v>
      </c>
    </row>
    <row r="51" spans="1:23" ht="85">
      <c r="A51" s="13" t="s">
        <v>286</v>
      </c>
      <c r="B51" s="8" t="s">
        <v>287</v>
      </c>
      <c r="C51" s="8" t="s">
        <v>266</v>
      </c>
      <c r="D51" s="8" t="s">
        <v>50</v>
      </c>
      <c r="E51" s="8" t="s">
        <v>51</v>
      </c>
      <c r="F51" s="8" t="s">
        <v>52</v>
      </c>
      <c r="G51" s="8" t="s">
        <v>267</v>
      </c>
      <c r="H51" s="8" t="s">
        <v>268</v>
      </c>
      <c r="I51" s="8" t="s">
        <v>55</v>
      </c>
      <c r="J51" s="8" t="s">
        <v>56</v>
      </c>
      <c r="K51" s="8" t="s">
        <v>288</v>
      </c>
      <c r="L51" s="8"/>
      <c r="M51" s="8" t="s">
        <v>271</v>
      </c>
      <c r="N51" s="8">
        <v>2</v>
      </c>
      <c r="O51" s="8">
        <v>3</v>
      </c>
      <c r="P51" s="8">
        <f t="shared" si="3"/>
        <v>6</v>
      </c>
      <c r="Q51" s="8" t="str">
        <f t="shared" si="4"/>
        <v>Low</v>
      </c>
      <c r="R51" s="8" t="str">
        <f t="shared" si="5"/>
        <v>No action required</v>
      </c>
      <c r="S51" s="8" t="s">
        <v>17</v>
      </c>
      <c r="T51" s="8" t="s">
        <v>289</v>
      </c>
      <c r="U51" s="8" t="s">
        <v>67</v>
      </c>
      <c r="V51" s="8" t="s">
        <v>61</v>
      </c>
      <c r="W51" s="8" t="s">
        <v>569</v>
      </c>
    </row>
    <row r="52" spans="1:23" ht="85">
      <c r="A52" s="13" t="s">
        <v>290</v>
      </c>
      <c r="B52" s="9" t="s">
        <v>291</v>
      </c>
      <c r="C52" s="8" t="s">
        <v>266</v>
      </c>
      <c r="D52" s="8" t="s">
        <v>50</v>
      </c>
      <c r="E52" s="8" t="s">
        <v>51</v>
      </c>
      <c r="F52" s="8" t="s">
        <v>52</v>
      </c>
      <c r="G52" s="8" t="s">
        <v>267</v>
      </c>
      <c r="H52" s="8" t="s">
        <v>268</v>
      </c>
      <c r="I52" s="8" t="s">
        <v>269</v>
      </c>
      <c r="J52" s="8"/>
      <c r="K52" s="8"/>
      <c r="L52" s="8" t="s">
        <v>292</v>
      </c>
      <c r="M52" s="8" t="s">
        <v>271</v>
      </c>
      <c r="N52" s="8">
        <v>1</v>
      </c>
      <c r="O52" s="8">
        <v>1</v>
      </c>
      <c r="P52" s="8" t="str">
        <f t="shared" si="3"/>
        <v/>
      </c>
      <c r="Q52" s="8" t="str">
        <f t="shared" si="4"/>
        <v>N/A</v>
      </c>
      <c r="R52" s="8" t="str">
        <f t="shared" si="5"/>
        <v>Not applicable</v>
      </c>
      <c r="S52" s="8" t="s">
        <v>272</v>
      </c>
      <c r="T52" s="8" t="s">
        <v>293</v>
      </c>
      <c r="U52" s="8" t="s">
        <v>67</v>
      </c>
      <c r="V52" s="8" t="s">
        <v>61</v>
      </c>
      <c r="W52" s="8" t="s">
        <v>570</v>
      </c>
    </row>
    <row r="53" spans="1:23" ht="102">
      <c r="A53" s="13" t="s">
        <v>294</v>
      </c>
      <c r="B53" s="8" t="s">
        <v>295</v>
      </c>
      <c r="C53" s="8" t="s">
        <v>266</v>
      </c>
      <c r="D53" s="8" t="s">
        <v>50</v>
      </c>
      <c r="E53" s="8" t="s">
        <v>51</v>
      </c>
      <c r="F53" s="8" t="s">
        <v>52</v>
      </c>
      <c r="G53" s="8" t="s">
        <v>267</v>
      </c>
      <c r="H53" s="8" t="s">
        <v>268</v>
      </c>
      <c r="I53" s="8" t="s">
        <v>55</v>
      </c>
      <c r="J53" s="8" t="s">
        <v>56</v>
      </c>
      <c r="K53" s="8" t="s">
        <v>296</v>
      </c>
      <c r="L53" s="8"/>
      <c r="M53" s="8" t="s">
        <v>271</v>
      </c>
      <c r="N53" s="8">
        <v>2</v>
      </c>
      <c r="O53" s="8">
        <v>4</v>
      </c>
      <c r="P53" s="8">
        <f t="shared" si="3"/>
        <v>8</v>
      </c>
      <c r="Q53" s="8" t="str">
        <f t="shared" si="4"/>
        <v>Medium</v>
      </c>
      <c r="R53" s="8" t="str">
        <f t="shared" si="5"/>
        <v>Consider treatment / monitor in RTP</v>
      </c>
      <c r="S53" s="8" t="s">
        <v>65</v>
      </c>
      <c r="T53" s="8" t="s">
        <v>297</v>
      </c>
      <c r="U53" s="8" t="s">
        <v>67</v>
      </c>
      <c r="V53" s="8" t="s">
        <v>61</v>
      </c>
      <c r="W53" s="8" t="s">
        <v>571</v>
      </c>
    </row>
    <row r="54" spans="1:23" ht="85">
      <c r="A54" s="13" t="s">
        <v>298</v>
      </c>
      <c r="B54" s="8" t="s">
        <v>299</v>
      </c>
      <c r="C54" s="8" t="s">
        <v>266</v>
      </c>
      <c r="D54" s="8" t="s">
        <v>50</v>
      </c>
      <c r="E54" s="8" t="s">
        <v>51</v>
      </c>
      <c r="F54" s="8" t="s">
        <v>52</v>
      </c>
      <c r="G54" s="8" t="s">
        <v>267</v>
      </c>
      <c r="H54" s="8" t="s">
        <v>268</v>
      </c>
      <c r="I54" s="8" t="s">
        <v>55</v>
      </c>
      <c r="J54" s="8" t="s">
        <v>56</v>
      </c>
      <c r="K54" s="8" t="s">
        <v>300</v>
      </c>
      <c r="L54" s="8"/>
      <c r="M54" s="8" t="s">
        <v>271</v>
      </c>
      <c r="N54" s="8">
        <v>2</v>
      </c>
      <c r="O54" s="8">
        <v>4</v>
      </c>
      <c r="P54" s="8">
        <f t="shared" si="3"/>
        <v>8</v>
      </c>
      <c r="Q54" s="8" t="str">
        <f t="shared" si="4"/>
        <v>Medium</v>
      </c>
      <c r="R54" s="8" t="str">
        <f t="shared" si="5"/>
        <v>Consider treatment / monitor in RTP</v>
      </c>
      <c r="S54" s="8" t="s">
        <v>65</v>
      </c>
      <c r="T54" s="8" t="s">
        <v>301</v>
      </c>
      <c r="U54" s="8" t="s">
        <v>67</v>
      </c>
      <c r="V54" s="8" t="s">
        <v>61</v>
      </c>
      <c r="W54" s="8" t="s">
        <v>572</v>
      </c>
    </row>
    <row r="55" spans="1:23" ht="85">
      <c r="A55" s="13" t="s">
        <v>302</v>
      </c>
      <c r="B55" s="8" t="s">
        <v>303</v>
      </c>
      <c r="C55" s="8" t="s">
        <v>266</v>
      </c>
      <c r="D55" s="8" t="s">
        <v>50</v>
      </c>
      <c r="E55" s="8" t="s">
        <v>51</v>
      </c>
      <c r="F55" s="8" t="s">
        <v>52</v>
      </c>
      <c r="G55" s="8" t="s">
        <v>267</v>
      </c>
      <c r="H55" s="8" t="s">
        <v>268</v>
      </c>
      <c r="I55" s="8" t="s">
        <v>55</v>
      </c>
      <c r="J55" s="8" t="s">
        <v>56</v>
      </c>
      <c r="K55" s="8" t="s">
        <v>304</v>
      </c>
      <c r="L55" s="8"/>
      <c r="M55" s="8" t="s">
        <v>271</v>
      </c>
      <c r="N55" s="8">
        <v>3</v>
      </c>
      <c r="O55" s="8">
        <v>4</v>
      </c>
      <c r="P55" s="8">
        <f t="shared" si="3"/>
        <v>12</v>
      </c>
      <c r="Q55" s="8" t="str">
        <f t="shared" si="4"/>
        <v>Medium</v>
      </c>
      <c r="R55" s="8" t="str">
        <f t="shared" si="5"/>
        <v>Consider treatment / monitor in RTP</v>
      </c>
      <c r="S55" s="8" t="s">
        <v>65</v>
      </c>
      <c r="T55" s="8" t="s">
        <v>305</v>
      </c>
      <c r="U55" s="8" t="s">
        <v>67</v>
      </c>
      <c r="V55" s="8" t="s">
        <v>61</v>
      </c>
      <c r="W55" s="8" t="s">
        <v>573</v>
      </c>
    </row>
    <row r="56" spans="1:23" ht="102">
      <c r="A56" s="13" t="s">
        <v>306</v>
      </c>
      <c r="B56" s="8" t="s">
        <v>307</v>
      </c>
      <c r="C56" s="8" t="s">
        <v>266</v>
      </c>
      <c r="D56" s="8" t="s">
        <v>50</v>
      </c>
      <c r="E56" s="8" t="s">
        <v>51</v>
      </c>
      <c r="F56" s="8" t="s">
        <v>52</v>
      </c>
      <c r="G56" s="8" t="s">
        <v>267</v>
      </c>
      <c r="H56" s="8" t="s">
        <v>268</v>
      </c>
      <c r="I56" s="8" t="s">
        <v>55</v>
      </c>
      <c r="J56" s="8" t="s">
        <v>56</v>
      </c>
      <c r="K56" s="8" t="s">
        <v>308</v>
      </c>
      <c r="L56" s="8"/>
      <c r="M56" s="8" t="s">
        <v>271</v>
      </c>
      <c r="N56" s="8">
        <v>2</v>
      </c>
      <c r="O56" s="8">
        <v>4</v>
      </c>
      <c r="P56" s="8">
        <f t="shared" si="3"/>
        <v>8</v>
      </c>
      <c r="Q56" s="8" t="str">
        <f t="shared" si="4"/>
        <v>Medium</v>
      </c>
      <c r="R56" s="8" t="str">
        <f t="shared" si="5"/>
        <v>Consider treatment / monitor in RTP</v>
      </c>
      <c r="S56" s="8" t="s">
        <v>17</v>
      </c>
      <c r="T56" s="8" t="s">
        <v>309</v>
      </c>
      <c r="U56" s="8" t="s">
        <v>67</v>
      </c>
      <c r="V56" s="8" t="s">
        <v>61</v>
      </c>
      <c r="W56" s="8" t="s">
        <v>574</v>
      </c>
    </row>
    <row r="57" spans="1:23" ht="102">
      <c r="A57" s="13" t="s">
        <v>310</v>
      </c>
      <c r="B57" s="9" t="s">
        <v>311</v>
      </c>
      <c r="C57" s="8" t="s">
        <v>266</v>
      </c>
      <c r="D57" s="8" t="s">
        <v>50</v>
      </c>
      <c r="E57" s="8" t="s">
        <v>51</v>
      </c>
      <c r="F57" s="8" t="s">
        <v>52</v>
      </c>
      <c r="G57" s="8" t="s">
        <v>267</v>
      </c>
      <c r="H57" s="8" t="s">
        <v>268</v>
      </c>
      <c r="I57" s="8" t="s">
        <v>269</v>
      </c>
      <c r="J57" s="8"/>
      <c r="K57" s="8"/>
      <c r="L57" s="8" t="s">
        <v>312</v>
      </c>
      <c r="M57" s="8" t="s">
        <v>271</v>
      </c>
      <c r="N57" s="8">
        <v>1</v>
      </c>
      <c r="O57" s="8">
        <v>1</v>
      </c>
      <c r="P57" s="8" t="str">
        <f t="shared" si="3"/>
        <v/>
      </c>
      <c r="Q57" s="8" t="str">
        <f t="shared" si="4"/>
        <v>N/A</v>
      </c>
      <c r="R57" s="8" t="str">
        <f t="shared" si="5"/>
        <v>Not applicable</v>
      </c>
      <c r="S57" s="8" t="s">
        <v>272</v>
      </c>
      <c r="T57" s="8" t="s">
        <v>313</v>
      </c>
      <c r="U57" s="8" t="s">
        <v>67</v>
      </c>
      <c r="V57" s="8" t="s">
        <v>61</v>
      </c>
      <c r="W57" s="8" t="s">
        <v>575</v>
      </c>
    </row>
    <row r="58" spans="1:23" ht="85">
      <c r="A58" s="13" t="s">
        <v>314</v>
      </c>
      <c r="B58" s="9" t="s">
        <v>315</v>
      </c>
      <c r="C58" s="8" t="s">
        <v>266</v>
      </c>
      <c r="D58" s="8" t="s">
        <v>50</v>
      </c>
      <c r="E58" s="8" t="s">
        <v>51</v>
      </c>
      <c r="F58" s="8" t="s">
        <v>52</v>
      </c>
      <c r="G58" s="8" t="s">
        <v>267</v>
      </c>
      <c r="H58" s="8" t="s">
        <v>268</v>
      </c>
      <c r="I58" s="8" t="s">
        <v>269</v>
      </c>
      <c r="J58" s="8"/>
      <c r="K58" s="8"/>
      <c r="L58" s="8" t="s">
        <v>316</v>
      </c>
      <c r="M58" s="8" t="s">
        <v>271</v>
      </c>
      <c r="N58" s="8">
        <v>1</v>
      </c>
      <c r="O58" s="8">
        <v>1</v>
      </c>
      <c r="P58" s="8" t="str">
        <f t="shared" si="3"/>
        <v/>
      </c>
      <c r="Q58" s="8" t="str">
        <f t="shared" si="4"/>
        <v>N/A</v>
      </c>
      <c r="R58" s="8" t="str">
        <f t="shared" si="5"/>
        <v>Not applicable</v>
      </c>
      <c r="S58" s="8" t="s">
        <v>272</v>
      </c>
      <c r="T58" s="8" t="s">
        <v>317</v>
      </c>
      <c r="U58" s="8" t="s">
        <v>67</v>
      </c>
      <c r="V58" s="8" t="s">
        <v>61</v>
      </c>
      <c r="W58" s="8" t="s">
        <v>576</v>
      </c>
    </row>
    <row r="59" spans="1:23" ht="85">
      <c r="A59" s="13" t="s">
        <v>318</v>
      </c>
      <c r="B59" s="8" t="s">
        <v>319</v>
      </c>
      <c r="C59" s="8" t="s">
        <v>266</v>
      </c>
      <c r="D59" s="8" t="s">
        <v>50</v>
      </c>
      <c r="E59" s="8" t="s">
        <v>51</v>
      </c>
      <c r="F59" s="8" t="s">
        <v>52</v>
      </c>
      <c r="G59" s="8" t="s">
        <v>267</v>
      </c>
      <c r="H59" s="8" t="s">
        <v>268</v>
      </c>
      <c r="I59" s="8" t="s">
        <v>55</v>
      </c>
      <c r="J59" s="8" t="s">
        <v>56</v>
      </c>
      <c r="K59" s="8" t="s">
        <v>320</v>
      </c>
      <c r="L59" s="8"/>
      <c r="M59" s="8" t="s">
        <v>271</v>
      </c>
      <c r="N59" s="8">
        <v>2</v>
      </c>
      <c r="O59" s="8">
        <v>4</v>
      </c>
      <c r="P59" s="8">
        <f t="shared" si="3"/>
        <v>8</v>
      </c>
      <c r="Q59" s="8" t="str">
        <f t="shared" si="4"/>
        <v>Medium</v>
      </c>
      <c r="R59" s="8" t="str">
        <f t="shared" si="5"/>
        <v>Consider treatment / monitor in RTP</v>
      </c>
      <c r="S59" s="8" t="s">
        <v>17</v>
      </c>
      <c r="T59" s="8" t="s">
        <v>321</v>
      </c>
      <c r="U59" s="8" t="s">
        <v>67</v>
      </c>
      <c r="V59" s="8" t="s">
        <v>61</v>
      </c>
      <c r="W59" s="8" t="s">
        <v>577</v>
      </c>
    </row>
    <row r="60" spans="1:23" ht="85">
      <c r="A60" s="13" t="s">
        <v>322</v>
      </c>
      <c r="B60" s="8" t="s">
        <v>323</v>
      </c>
      <c r="C60" s="8" t="s">
        <v>266</v>
      </c>
      <c r="D60" s="8" t="s">
        <v>50</v>
      </c>
      <c r="E60" s="8" t="s">
        <v>51</v>
      </c>
      <c r="F60" s="8" t="s">
        <v>52</v>
      </c>
      <c r="G60" s="8" t="s">
        <v>267</v>
      </c>
      <c r="H60" s="8" t="s">
        <v>268</v>
      </c>
      <c r="I60" s="8" t="s">
        <v>55</v>
      </c>
      <c r="J60" s="8" t="s">
        <v>56</v>
      </c>
      <c r="K60" s="8" t="s">
        <v>324</v>
      </c>
      <c r="L60" s="8"/>
      <c r="M60" s="8" t="s">
        <v>271</v>
      </c>
      <c r="N60" s="8">
        <v>2</v>
      </c>
      <c r="O60" s="8">
        <v>4</v>
      </c>
      <c r="P60" s="8">
        <f t="shared" si="3"/>
        <v>8</v>
      </c>
      <c r="Q60" s="8" t="str">
        <f t="shared" si="4"/>
        <v>Medium</v>
      </c>
      <c r="R60" s="8" t="str">
        <f t="shared" si="5"/>
        <v>Consider treatment / monitor in RTP</v>
      </c>
      <c r="S60" s="8" t="s">
        <v>17</v>
      </c>
      <c r="T60" s="8" t="s">
        <v>325</v>
      </c>
      <c r="U60" s="8" t="s">
        <v>67</v>
      </c>
      <c r="V60" s="8" t="s">
        <v>93</v>
      </c>
      <c r="W60" s="8" t="s">
        <v>578</v>
      </c>
    </row>
    <row r="61" spans="1:23" ht="102">
      <c r="A61" s="14" t="s">
        <v>326</v>
      </c>
      <c r="B61" s="8" t="s">
        <v>327</v>
      </c>
      <c r="C61" s="8" t="s">
        <v>328</v>
      </c>
      <c r="D61" s="8" t="s">
        <v>50</v>
      </c>
      <c r="E61" s="8" t="s">
        <v>51</v>
      </c>
      <c r="F61" s="8" t="s">
        <v>52</v>
      </c>
      <c r="G61" s="8" t="s">
        <v>329</v>
      </c>
      <c r="H61" s="8" t="s">
        <v>268</v>
      </c>
      <c r="I61" s="8" t="s">
        <v>55</v>
      </c>
      <c r="J61" s="8" t="s">
        <v>330</v>
      </c>
      <c r="K61" s="8" t="s">
        <v>331</v>
      </c>
      <c r="L61" s="8"/>
      <c r="M61" s="8" t="s">
        <v>332</v>
      </c>
      <c r="N61" s="8">
        <v>3</v>
      </c>
      <c r="O61" s="8">
        <v>4</v>
      </c>
      <c r="P61" s="8">
        <f t="shared" si="3"/>
        <v>12</v>
      </c>
      <c r="Q61" s="8" t="str">
        <f t="shared" si="4"/>
        <v>Medium</v>
      </c>
      <c r="R61" s="8" t="str">
        <f t="shared" si="5"/>
        <v>Consider treatment / monitor in RTP</v>
      </c>
      <c r="S61" s="8" t="s">
        <v>65</v>
      </c>
      <c r="T61" s="8" t="s">
        <v>333</v>
      </c>
      <c r="U61" s="8" t="s">
        <v>67</v>
      </c>
      <c r="V61" s="8" t="s">
        <v>61</v>
      </c>
      <c r="W61" s="8" t="s">
        <v>579</v>
      </c>
    </row>
    <row r="62" spans="1:23" ht="85">
      <c r="A62" s="14" t="s">
        <v>334</v>
      </c>
      <c r="B62" s="8" t="s">
        <v>335</v>
      </c>
      <c r="C62" s="8" t="s">
        <v>328</v>
      </c>
      <c r="D62" s="8" t="s">
        <v>50</v>
      </c>
      <c r="E62" s="8" t="s">
        <v>51</v>
      </c>
      <c r="F62" s="8" t="s">
        <v>52</v>
      </c>
      <c r="G62" s="8" t="s">
        <v>122</v>
      </c>
      <c r="H62" s="8" t="s">
        <v>268</v>
      </c>
      <c r="I62" s="8" t="s">
        <v>55</v>
      </c>
      <c r="J62" s="8" t="s">
        <v>330</v>
      </c>
      <c r="K62" s="8" t="s">
        <v>336</v>
      </c>
      <c r="L62" s="8"/>
      <c r="M62" s="8" t="s">
        <v>337</v>
      </c>
      <c r="N62" s="8">
        <v>2</v>
      </c>
      <c r="O62" s="8">
        <v>4</v>
      </c>
      <c r="P62" s="8">
        <f t="shared" si="3"/>
        <v>8</v>
      </c>
      <c r="Q62" s="8" t="str">
        <f t="shared" si="4"/>
        <v>Medium</v>
      </c>
      <c r="R62" s="8" t="str">
        <f t="shared" si="5"/>
        <v>Consider treatment / monitor in RTP</v>
      </c>
      <c r="S62" s="8" t="s">
        <v>17</v>
      </c>
      <c r="T62" s="8" t="s">
        <v>338</v>
      </c>
      <c r="U62" s="8" t="s">
        <v>67</v>
      </c>
      <c r="V62" s="8" t="s">
        <v>126</v>
      </c>
      <c r="W62" s="8" t="s">
        <v>580</v>
      </c>
    </row>
    <row r="63" spans="1:23" ht="85">
      <c r="A63" s="14" t="s">
        <v>339</v>
      </c>
      <c r="B63" s="8" t="s">
        <v>340</v>
      </c>
      <c r="C63" s="8" t="s">
        <v>328</v>
      </c>
      <c r="D63" s="8" t="s">
        <v>50</v>
      </c>
      <c r="E63" s="8" t="s">
        <v>51</v>
      </c>
      <c r="F63" s="8" t="s">
        <v>52</v>
      </c>
      <c r="G63" s="8" t="s">
        <v>122</v>
      </c>
      <c r="H63" s="8" t="s">
        <v>268</v>
      </c>
      <c r="I63" s="8" t="s">
        <v>55</v>
      </c>
      <c r="J63" s="8" t="s">
        <v>330</v>
      </c>
      <c r="K63" s="8" t="s">
        <v>341</v>
      </c>
      <c r="L63" s="8"/>
      <c r="M63" s="8" t="s">
        <v>337</v>
      </c>
      <c r="N63" s="8">
        <v>2</v>
      </c>
      <c r="O63" s="8">
        <v>5</v>
      </c>
      <c r="P63" s="8">
        <f t="shared" si="3"/>
        <v>10</v>
      </c>
      <c r="Q63" s="8" t="str">
        <f t="shared" si="4"/>
        <v>Medium</v>
      </c>
      <c r="R63" s="8" t="str">
        <f t="shared" si="5"/>
        <v>Consider treatment / monitor in RTP</v>
      </c>
      <c r="S63" s="8" t="s">
        <v>65</v>
      </c>
      <c r="T63" s="8" t="s">
        <v>342</v>
      </c>
      <c r="U63" s="8" t="s">
        <v>67</v>
      </c>
      <c r="V63" s="8" t="s">
        <v>126</v>
      </c>
      <c r="W63" s="8" t="s">
        <v>581</v>
      </c>
    </row>
    <row r="64" spans="1:23" ht="85">
      <c r="A64" s="14" t="s">
        <v>343</v>
      </c>
      <c r="B64" s="9" t="s">
        <v>344</v>
      </c>
      <c r="C64" s="8" t="s">
        <v>328</v>
      </c>
      <c r="D64" s="8" t="s">
        <v>50</v>
      </c>
      <c r="E64" s="8" t="s">
        <v>51</v>
      </c>
      <c r="F64" s="8" t="s">
        <v>52</v>
      </c>
      <c r="G64" s="8" t="s">
        <v>122</v>
      </c>
      <c r="H64" s="8" t="s">
        <v>268</v>
      </c>
      <c r="I64" s="8" t="s">
        <v>269</v>
      </c>
      <c r="J64" s="8"/>
      <c r="K64" s="8"/>
      <c r="L64" s="8" t="s">
        <v>345</v>
      </c>
      <c r="M64" s="8" t="s">
        <v>337</v>
      </c>
      <c r="N64" s="8">
        <v>1</v>
      </c>
      <c r="O64" s="8">
        <v>1</v>
      </c>
      <c r="P64" s="8" t="str">
        <f t="shared" si="3"/>
        <v/>
      </c>
      <c r="Q64" s="8" t="str">
        <f t="shared" si="4"/>
        <v>N/A</v>
      </c>
      <c r="R64" s="8" t="str">
        <f t="shared" si="5"/>
        <v>Not applicable</v>
      </c>
      <c r="S64" s="8" t="s">
        <v>272</v>
      </c>
      <c r="T64" s="8" t="s">
        <v>346</v>
      </c>
      <c r="U64" s="8" t="s">
        <v>67</v>
      </c>
      <c r="V64" s="8" t="s">
        <v>61</v>
      </c>
      <c r="W64" s="8" t="s">
        <v>582</v>
      </c>
    </row>
    <row r="65" spans="1:23" ht="85">
      <c r="A65" s="14" t="s">
        <v>347</v>
      </c>
      <c r="B65" s="8" t="s">
        <v>348</v>
      </c>
      <c r="C65" s="8" t="s">
        <v>328</v>
      </c>
      <c r="D65" s="8" t="s">
        <v>50</v>
      </c>
      <c r="E65" s="8" t="s">
        <v>51</v>
      </c>
      <c r="F65" s="8" t="s">
        <v>52</v>
      </c>
      <c r="G65" s="8" t="s">
        <v>122</v>
      </c>
      <c r="H65" s="8" t="s">
        <v>268</v>
      </c>
      <c r="I65" s="8" t="s">
        <v>55</v>
      </c>
      <c r="J65" s="8" t="s">
        <v>330</v>
      </c>
      <c r="K65" s="8" t="s">
        <v>349</v>
      </c>
      <c r="L65" s="8"/>
      <c r="M65" s="8" t="s">
        <v>350</v>
      </c>
      <c r="N65" s="8">
        <v>2</v>
      </c>
      <c r="O65" s="8">
        <v>5</v>
      </c>
      <c r="P65" s="8">
        <f t="shared" si="3"/>
        <v>10</v>
      </c>
      <c r="Q65" s="8" t="str">
        <f t="shared" si="4"/>
        <v>Medium</v>
      </c>
      <c r="R65" s="8" t="str">
        <f t="shared" si="5"/>
        <v>Consider treatment / monitor in RTP</v>
      </c>
      <c r="S65" s="8" t="s">
        <v>65</v>
      </c>
      <c r="T65" s="8" t="s">
        <v>351</v>
      </c>
      <c r="U65" s="8" t="s">
        <v>67</v>
      </c>
      <c r="V65" s="8" t="s">
        <v>126</v>
      </c>
      <c r="W65" s="8" t="s">
        <v>583</v>
      </c>
    </row>
    <row r="66" spans="1:23" ht="102">
      <c r="A66" s="14" t="s">
        <v>352</v>
      </c>
      <c r="B66" s="8" t="s">
        <v>353</v>
      </c>
      <c r="C66" s="8" t="s">
        <v>328</v>
      </c>
      <c r="D66" s="8" t="s">
        <v>50</v>
      </c>
      <c r="E66" s="8" t="s">
        <v>51</v>
      </c>
      <c r="F66" s="8" t="s">
        <v>52</v>
      </c>
      <c r="G66" s="8" t="s">
        <v>354</v>
      </c>
      <c r="H66" s="8" t="s">
        <v>268</v>
      </c>
      <c r="I66" s="8" t="s">
        <v>55</v>
      </c>
      <c r="J66" s="8" t="s">
        <v>330</v>
      </c>
      <c r="K66" s="8" t="s">
        <v>355</v>
      </c>
      <c r="L66" s="8"/>
      <c r="M66" s="8" t="s">
        <v>337</v>
      </c>
      <c r="N66" s="8">
        <v>2</v>
      </c>
      <c r="O66" s="8">
        <v>3</v>
      </c>
      <c r="P66" s="8">
        <f t="shared" ref="P66:P94" si="6">IF(I66="No","",N66*O66)</f>
        <v>6</v>
      </c>
      <c r="Q66" s="8" t="str">
        <f t="shared" ref="Q66:Q94" si="7">IF(P66="","N/A",IF(P66&lt;=7,"Low",IF(P66&lt;=12,"Medium","High")))</f>
        <v>Low</v>
      </c>
      <c r="R66" s="8" t="str">
        <f t="shared" ref="R66:R94" si="8">IF(I66="No","Not applicable",IF(Q66="Low","No action required",IF(Q66="Medium","Consider treatment / monitor in RTP","Treatment required / RTP or risk-owner acceptance")))</f>
        <v>No action required</v>
      </c>
      <c r="S66" s="8" t="s">
        <v>17</v>
      </c>
      <c r="T66" s="8" t="s">
        <v>356</v>
      </c>
      <c r="U66" s="8" t="s">
        <v>67</v>
      </c>
      <c r="V66" s="8" t="s">
        <v>61</v>
      </c>
      <c r="W66" s="8" t="s">
        <v>584</v>
      </c>
    </row>
    <row r="67" spans="1:23" ht="85">
      <c r="A67" s="14" t="s">
        <v>357</v>
      </c>
      <c r="B67" s="8" t="s">
        <v>358</v>
      </c>
      <c r="C67" s="8" t="s">
        <v>328</v>
      </c>
      <c r="D67" s="8" t="s">
        <v>50</v>
      </c>
      <c r="E67" s="8" t="s">
        <v>51</v>
      </c>
      <c r="F67" s="8" t="s">
        <v>52</v>
      </c>
      <c r="G67" s="8" t="s">
        <v>329</v>
      </c>
      <c r="H67" s="8" t="s">
        <v>268</v>
      </c>
      <c r="I67" s="8" t="s">
        <v>55</v>
      </c>
      <c r="J67" s="8" t="s">
        <v>330</v>
      </c>
      <c r="K67" s="8" t="s">
        <v>359</v>
      </c>
      <c r="L67" s="8"/>
      <c r="M67" s="8" t="s">
        <v>360</v>
      </c>
      <c r="N67" s="8">
        <v>2</v>
      </c>
      <c r="O67" s="8">
        <v>4</v>
      </c>
      <c r="P67" s="8">
        <f t="shared" si="6"/>
        <v>8</v>
      </c>
      <c r="Q67" s="8" t="str">
        <f t="shared" si="7"/>
        <v>Medium</v>
      </c>
      <c r="R67" s="8" t="str">
        <f t="shared" si="8"/>
        <v>Consider treatment / monitor in RTP</v>
      </c>
      <c r="S67" s="8" t="s">
        <v>65</v>
      </c>
      <c r="T67" s="8" t="s">
        <v>361</v>
      </c>
      <c r="U67" s="8" t="s">
        <v>67</v>
      </c>
      <c r="V67" s="8" t="s">
        <v>61</v>
      </c>
      <c r="W67" s="8" t="s">
        <v>585</v>
      </c>
    </row>
    <row r="68" spans="1:23" ht="119">
      <c r="A68" s="14" t="s">
        <v>362</v>
      </c>
      <c r="B68" s="8" t="s">
        <v>363</v>
      </c>
      <c r="C68" s="8" t="s">
        <v>328</v>
      </c>
      <c r="D68" s="8" t="s">
        <v>50</v>
      </c>
      <c r="E68" s="8" t="s">
        <v>51</v>
      </c>
      <c r="F68" s="8" t="s">
        <v>52</v>
      </c>
      <c r="G68" s="8" t="s">
        <v>329</v>
      </c>
      <c r="H68" s="8" t="s">
        <v>268</v>
      </c>
      <c r="I68" s="8" t="s">
        <v>55</v>
      </c>
      <c r="J68" s="8" t="s">
        <v>330</v>
      </c>
      <c r="K68" s="8" t="s">
        <v>364</v>
      </c>
      <c r="L68" s="8"/>
      <c r="M68" s="8" t="s">
        <v>365</v>
      </c>
      <c r="N68" s="8">
        <v>2</v>
      </c>
      <c r="O68" s="8">
        <v>4</v>
      </c>
      <c r="P68" s="8">
        <f t="shared" si="6"/>
        <v>8</v>
      </c>
      <c r="Q68" s="8" t="str">
        <f t="shared" si="7"/>
        <v>Medium</v>
      </c>
      <c r="R68" s="8" t="str">
        <f t="shared" si="8"/>
        <v>Consider treatment / monitor in RTP</v>
      </c>
      <c r="S68" s="8" t="s">
        <v>65</v>
      </c>
      <c r="T68" s="8" t="s">
        <v>366</v>
      </c>
      <c r="U68" s="8" t="s">
        <v>67</v>
      </c>
      <c r="V68" s="8" t="s">
        <v>61</v>
      </c>
      <c r="W68" s="8" t="s">
        <v>586</v>
      </c>
    </row>
    <row r="69" spans="1:23" ht="85">
      <c r="A69" s="14" t="s">
        <v>367</v>
      </c>
      <c r="B69" s="8" t="s">
        <v>368</v>
      </c>
      <c r="C69" s="8" t="s">
        <v>328</v>
      </c>
      <c r="D69" s="8" t="s">
        <v>50</v>
      </c>
      <c r="E69" s="8" t="s">
        <v>51</v>
      </c>
      <c r="F69" s="8" t="s">
        <v>52</v>
      </c>
      <c r="G69" s="8" t="s">
        <v>329</v>
      </c>
      <c r="H69" s="8" t="s">
        <v>268</v>
      </c>
      <c r="I69" s="8" t="s">
        <v>55</v>
      </c>
      <c r="J69" s="8" t="s">
        <v>330</v>
      </c>
      <c r="K69" s="8" t="s">
        <v>369</v>
      </c>
      <c r="L69" s="8"/>
      <c r="M69" s="8" t="s">
        <v>370</v>
      </c>
      <c r="N69" s="8">
        <v>2</v>
      </c>
      <c r="O69" s="8">
        <v>4</v>
      </c>
      <c r="P69" s="8">
        <f t="shared" si="6"/>
        <v>8</v>
      </c>
      <c r="Q69" s="8" t="str">
        <f t="shared" si="7"/>
        <v>Medium</v>
      </c>
      <c r="R69" s="8" t="str">
        <f t="shared" si="8"/>
        <v>Consider treatment / monitor in RTP</v>
      </c>
      <c r="S69" s="8" t="s">
        <v>65</v>
      </c>
      <c r="T69" s="8" t="s">
        <v>371</v>
      </c>
      <c r="U69" s="8" t="s">
        <v>67</v>
      </c>
      <c r="V69" s="8" t="s">
        <v>61</v>
      </c>
      <c r="W69" s="8" t="s">
        <v>587</v>
      </c>
    </row>
    <row r="70" spans="1:23" ht="102">
      <c r="A70" s="14" t="s">
        <v>372</v>
      </c>
      <c r="B70" s="8" t="s">
        <v>373</v>
      </c>
      <c r="C70" s="8" t="s">
        <v>328</v>
      </c>
      <c r="D70" s="8" t="s">
        <v>50</v>
      </c>
      <c r="E70" s="8" t="s">
        <v>51</v>
      </c>
      <c r="F70" s="8" t="s">
        <v>52</v>
      </c>
      <c r="G70" s="8" t="s">
        <v>354</v>
      </c>
      <c r="H70" s="8" t="s">
        <v>268</v>
      </c>
      <c r="I70" s="8" t="s">
        <v>55</v>
      </c>
      <c r="J70" s="8" t="s">
        <v>330</v>
      </c>
      <c r="K70" s="8" t="s">
        <v>374</v>
      </c>
      <c r="L70" s="8"/>
      <c r="M70" s="8" t="s">
        <v>337</v>
      </c>
      <c r="N70" s="8">
        <v>2</v>
      </c>
      <c r="O70" s="8">
        <v>4</v>
      </c>
      <c r="P70" s="8">
        <f t="shared" si="6"/>
        <v>8</v>
      </c>
      <c r="Q70" s="8" t="str">
        <f t="shared" si="7"/>
        <v>Medium</v>
      </c>
      <c r="R70" s="8" t="str">
        <f t="shared" si="8"/>
        <v>Consider treatment / monitor in RTP</v>
      </c>
      <c r="S70" s="8" t="s">
        <v>17</v>
      </c>
      <c r="T70" s="8" t="s">
        <v>375</v>
      </c>
      <c r="U70" s="8" t="s">
        <v>67</v>
      </c>
      <c r="V70" s="8" t="s">
        <v>61</v>
      </c>
      <c r="W70" s="8" t="s">
        <v>588</v>
      </c>
    </row>
    <row r="71" spans="1:23" ht="85">
      <c r="A71" s="14" t="s">
        <v>376</v>
      </c>
      <c r="B71" s="8" t="s">
        <v>377</v>
      </c>
      <c r="C71" s="8" t="s">
        <v>328</v>
      </c>
      <c r="D71" s="8" t="s">
        <v>50</v>
      </c>
      <c r="E71" s="8" t="s">
        <v>51</v>
      </c>
      <c r="F71" s="8" t="s">
        <v>52</v>
      </c>
      <c r="G71" s="8" t="s">
        <v>354</v>
      </c>
      <c r="H71" s="8" t="s">
        <v>268</v>
      </c>
      <c r="I71" s="8" t="s">
        <v>55</v>
      </c>
      <c r="J71" s="8" t="s">
        <v>330</v>
      </c>
      <c r="K71" s="8" t="s">
        <v>378</v>
      </c>
      <c r="L71" s="8"/>
      <c r="M71" s="8" t="s">
        <v>337</v>
      </c>
      <c r="N71" s="8">
        <v>2</v>
      </c>
      <c r="O71" s="8">
        <v>4</v>
      </c>
      <c r="P71" s="8">
        <f t="shared" si="6"/>
        <v>8</v>
      </c>
      <c r="Q71" s="8" t="str">
        <f t="shared" si="7"/>
        <v>Medium</v>
      </c>
      <c r="R71" s="8" t="str">
        <f t="shared" si="8"/>
        <v>Consider treatment / monitor in RTP</v>
      </c>
      <c r="S71" s="8" t="s">
        <v>17</v>
      </c>
      <c r="T71" s="8" t="s">
        <v>379</v>
      </c>
      <c r="U71" s="8" t="s">
        <v>67</v>
      </c>
      <c r="V71" s="8" t="s">
        <v>61</v>
      </c>
      <c r="W71" s="8" t="s">
        <v>589</v>
      </c>
    </row>
    <row r="72" spans="1:23" ht="102">
      <c r="A72" s="14" t="s">
        <v>380</v>
      </c>
      <c r="B72" s="8" t="s">
        <v>381</v>
      </c>
      <c r="C72" s="8" t="s">
        <v>328</v>
      </c>
      <c r="D72" s="8" t="s">
        <v>155</v>
      </c>
      <c r="E72" s="8" t="s">
        <v>51</v>
      </c>
      <c r="F72" s="8" t="s">
        <v>156</v>
      </c>
      <c r="G72" s="8" t="s">
        <v>354</v>
      </c>
      <c r="H72" s="8" t="s">
        <v>268</v>
      </c>
      <c r="I72" s="8" t="s">
        <v>55</v>
      </c>
      <c r="J72" s="8" t="s">
        <v>330</v>
      </c>
      <c r="K72" s="8" t="s">
        <v>382</v>
      </c>
      <c r="L72" s="8"/>
      <c r="M72" s="8" t="s">
        <v>337</v>
      </c>
      <c r="N72" s="8">
        <v>2</v>
      </c>
      <c r="O72" s="8">
        <v>5</v>
      </c>
      <c r="P72" s="8">
        <f t="shared" si="6"/>
        <v>10</v>
      </c>
      <c r="Q72" s="8" t="str">
        <f t="shared" si="7"/>
        <v>Medium</v>
      </c>
      <c r="R72" s="8" t="str">
        <f t="shared" si="8"/>
        <v>Consider treatment / monitor in RTP</v>
      </c>
      <c r="S72" s="8" t="s">
        <v>17</v>
      </c>
      <c r="T72" s="8" t="s">
        <v>383</v>
      </c>
      <c r="U72" s="8" t="s">
        <v>67</v>
      </c>
      <c r="V72" s="8" t="s">
        <v>61</v>
      </c>
      <c r="W72" s="8" t="s">
        <v>590</v>
      </c>
    </row>
    <row r="73" spans="1:23" ht="102">
      <c r="A73" s="14" t="s">
        <v>384</v>
      </c>
      <c r="B73" s="8" t="s">
        <v>385</v>
      </c>
      <c r="C73" s="8" t="s">
        <v>328</v>
      </c>
      <c r="D73" s="8" t="s">
        <v>174</v>
      </c>
      <c r="E73" s="8" t="s">
        <v>51</v>
      </c>
      <c r="F73" s="8" t="s">
        <v>386</v>
      </c>
      <c r="G73" s="8" t="s">
        <v>354</v>
      </c>
      <c r="H73" s="8" t="s">
        <v>268</v>
      </c>
      <c r="I73" s="8" t="s">
        <v>55</v>
      </c>
      <c r="J73" s="8" t="s">
        <v>330</v>
      </c>
      <c r="K73" s="8" t="s">
        <v>387</v>
      </c>
      <c r="L73" s="8"/>
      <c r="M73" s="8" t="s">
        <v>388</v>
      </c>
      <c r="N73" s="8">
        <v>2</v>
      </c>
      <c r="O73" s="8">
        <v>4</v>
      </c>
      <c r="P73" s="8">
        <f t="shared" si="6"/>
        <v>8</v>
      </c>
      <c r="Q73" s="8" t="str">
        <f t="shared" si="7"/>
        <v>Medium</v>
      </c>
      <c r="R73" s="8" t="str">
        <f t="shared" si="8"/>
        <v>Consider treatment / monitor in RTP</v>
      </c>
      <c r="S73" s="8" t="s">
        <v>17</v>
      </c>
      <c r="T73" s="8" t="s">
        <v>389</v>
      </c>
      <c r="U73" s="8" t="s">
        <v>67</v>
      </c>
      <c r="V73" s="8" t="s">
        <v>61</v>
      </c>
      <c r="W73" s="8" t="s">
        <v>591</v>
      </c>
    </row>
    <row r="74" spans="1:23" ht="68">
      <c r="A74" s="14" t="s">
        <v>390</v>
      </c>
      <c r="B74" s="8" t="s">
        <v>391</v>
      </c>
      <c r="C74" s="8" t="s">
        <v>328</v>
      </c>
      <c r="D74" s="8" t="s">
        <v>174</v>
      </c>
      <c r="E74" s="8" t="s">
        <v>51</v>
      </c>
      <c r="F74" s="8" t="s">
        <v>386</v>
      </c>
      <c r="G74" s="8" t="s">
        <v>354</v>
      </c>
      <c r="H74" s="8" t="s">
        <v>268</v>
      </c>
      <c r="I74" s="8" t="s">
        <v>55</v>
      </c>
      <c r="J74" s="8" t="s">
        <v>330</v>
      </c>
      <c r="K74" s="8" t="s">
        <v>392</v>
      </c>
      <c r="L74" s="8"/>
      <c r="M74" s="8" t="s">
        <v>337</v>
      </c>
      <c r="N74" s="8">
        <v>2</v>
      </c>
      <c r="O74" s="8">
        <v>4</v>
      </c>
      <c r="P74" s="8">
        <f t="shared" si="6"/>
        <v>8</v>
      </c>
      <c r="Q74" s="8" t="str">
        <f t="shared" si="7"/>
        <v>Medium</v>
      </c>
      <c r="R74" s="8" t="str">
        <f t="shared" si="8"/>
        <v>Consider treatment / monitor in RTP</v>
      </c>
      <c r="S74" s="8" t="s">
        <v>17</v>
      </c>
      <c r="T74" s="8" t="s">
        <v>393</v>
      </c>
      <c r="U74" s="8" t="s">
        <v>67</v>
      </c>
      <c r="V74" s="8" t="s">
        <v>61</v>
      </c>
      <c r="W74" s="8" t="s">
        <v>592</v>
      </c>
    </row>
    <row r="75" spans="1:23" ht="85">
      <c r="A75" s="14" t="s">
        <v>394</v>
      </c>
      <c r="B75" s="8" t="s">
        <v>395</v>
      </c>
      <c r="C75" s="8" t="s">
        <v>328</v>
      </c>
      <c r="D75" s="8" t="s">
        <v>155</v>
      </c>
      <c r="E75" s="8" t="s">
        <v>51</v>
      </c>
      <c r="F75" s="8" t="s">
        <v>156</v>
      </c>
      <c r="G75" s="8" t="s">
        <v>354</v>
      </c>
      <c r="H75" s="8" t="s">
        <v>268</v>
      </c>
      <c r="I75" s="8" t="s">
        <v>55</v>
      </c>
      <c r="J75" s="8" t="s">
        <v>330</v>
      </c>
      <c r="K75" s="8" t="s">
        <v>396</v>
      </c>
      <c r="L75" s="8"/>
      <c r="M75" s="8" t="s">
        <v>337</v>
      </c>
      <c r="N75" s="8">
        <v>2</v>
      </c>
      <c r="O75" s="8">
        <v>4</v>
      </c>
      <c r="P75" s="8">
        <f t="shared" si="6"/>
        <v>8</v>
      </c>
      <c r="Q75" s="8" t="str">
        <f t="shared" si="7"/>
        <v>Medium</v>
      </c>
      <c r="R75" s="8" t="str">
        <f t="shared" si="8"/>
        <v>Consider treatment / monitor in RTP</v>
      </c>
      <c r="S75" s="8" t="s">
        <v>65</v>
      </c>
      <c r="T75" s="8" t="s">
        <v>397</v>
      </c>
      <c r="U75" s="8" t="s">
        <v>67</v>
      </c>
      <c r="V75" s="8" t="s">
        <v>126</v>
      </c>
      <c r="W75" s="8" t="s">
        <v>593</v>
      </c>
    </row>
    <row r="76" spans="1:23" ht="102">
      <c r="A76" s="14" t="s">
        <v>398</v>
      </c>
      <c r="B76" s="8" t="s">
        <v>399</v>
      </c>
      <c r="C76" s="8" t="s">
        <v>328</v>
      </c>
      <c r="D76" s="8" t="s">
        <v>155</v>
      </c>
      <c r="E76" s="8" t="s">
        <v>51</v>
      </c>
      <c r="F76" s="8" t="s">
        <v>156</v>
      </c>
      <c r="G76" s="8" t="s">
        <v>354</v>
      </c>
      <c r="H76" s="8" t="s">
        <v>268</v>
      </c>
      <c r="I76" s="8" t="s">
        <v>55</v>
      </c>
      <c r="J76" s="8" t="s">
        <v>330</v>
      </c>
      <c r="K76" s="8" t="s">
        <v>400</v>
      </c>
      <c r="L76" s="8"/>
      <c r="M76" s="8" t="s">
        <v>337</v>
      </c>
      <c r="N76" s="8">
        <v>2</v>
      </c>
      <c r="O76" s="8">
        <v>4</v>
      </c>
      <c r="P76" s="8">
        <f t="shared" si="6"/>
        <v>8</v>
      </c>
      <c r="Q76" s="8" t="str">
        <f t="shared" si="7"/>
        <v>Medium</v>
      </c>
      <c r="R76" s="8" t="str">
        <f t="shared" si="8"/>
        <v>Consider treatment / monitor in RTP</v>
      </c>
      <c r="S76" s="8" t="s">
        <v>17</v>
      </c>
      <c r="T76" s="8" t="s">
        <v>401</v>
      </c>
      <c r="U76" s="8" t="s">
        <v>67</v>
      </c>
      <c r="V76" s="8" t="s">
        <v>126</v>
      </c>
      <c r="W76" s="8" t="s">
        <v>594</v>
      </c>
    </row>
    <row r="77" spans="1:23" ht="85">
      <c r="A77" s="14" t="s">
        <v>402</v>
      </c>
      <c r="B77" s="8" t="s">
        <v>403</v>
      </c>
      <c r="C77" s="8" t="s">
        <v>328</v>
      </c>
      <c r="D77" s="8" t="s">
        <v>50</v>
      </c>
      <c r="E77" s="8" t="s">
        <v>51</v>
      </c>
      <c r="F77" s="8" t="s">
        <v>52</v>
      </c>
      <c r="G77" s="8" t="s">
        <v>354</v>
      </c>
      <c r="H77" s="8" t="s">
        <v>268</v>
      </c>
      <c r="I77" s="8" t="s">
        <v>55</v>
      </c>
      <c r="J77" s="8" t="s">
        <v>330</v>
      </c>
      <c r="K77" s="8" t="s">
        <v>404</v>
      </c>
      <c r="L77" s="8"/>
      <c r="M77" s="8" t="s">
        <v>337</v>
      </c>
      <c r="N77" s="8">
        <v>2</v>
      </c>
      <c r="O77" s="8">
        <v>3</v>
      </c>
      <c r="P77" s="8">
        <f t="shared" si="6"/>
        <v>6</v>
      </c>
      <c r="Q77" s="8" t="str">
        <f t="shared" si="7"/>
        <v>Low</v>
      </c>
      <c r="R77" s="8" t="str">
        <f t="shared" si="8"/>
        <v>No action required</v>
      </c>
      <c r="S77" s="8" t="s">
        <v>65</v>
      </c>
      <c r="T77" s="8" t="s">
        <v>405</v>
      </c>
      <c r="U77" s="8" t="s">
        <v>67</v>
      </c>
      <c r="V77" s="8" t="s">
        <v>61</v>
      </c>
      <c r="W77" s="8" t="s">
        <v>595</v>
      </c>
    </row>
    <row r="78" spans="1:23" ht="85">
      <c r="A78" s="14" t="s">
        <v>406</v>
      </c>
      <c r="B78" s="8" t="s">
        <v>407</v>
      </c>
      <c r="C78" s="8" t="s">
        <v>328</v>
      </c>
      <c r="D78" s="8" t="s">
        <v>50</v>
      </c>
      <c r="E78" s="8" t="s">
        <v>51</v>
      </c>
      <c r="F78" s="8" t="s">
        <v>52</v>
      </c>
      <c r="G78" s="8" t="s">
        <v>122</v>
      </c>
      <c r="H78" s="8" t="s">
        <v>268</v>
      </c>
      <c r="I78" s="8" t="s">
        <v>55</v>
      </c>
      <c r="J78" s="8" t="s">
        <v>330</v>
      </c>
      <c r="K78" s="8" t="s">
        <v>408</v>
      </c>
      <c r="L78" s="8"/>
      <c r="M78" s="8" t="s">
        <v>337</v>
      </c>
      <c r="N78" s="8">
        <v>2</v>
      </c>
      <c r="O78" s="8">
        <v>4</v>
      </c>
      <c r="P78" s="8">
        <f t="shared" si="6"/>
        <v>8</v>
      </c>
      <c r="Q78" s="8" t="str">
        <f t="shared" si="7"/>
        <v>Medium</v>
      </c>
      <c r="R78" s="8" t="str">
        <f t="shared" si="8"/>
        <v>Consider treatment / monitor in RTP</v>
      </c>
      <c r="S78" s="8" t="s">
        <v>17</v>
      </c>
      <c r="T78" s="8" t="s">
        <v>409</v>
      </c>
      <c r="U78" s="8" t="s">
        <v>67</v>
      </c>
      <c r="V78" s="8" t="s">
        <v>61</v>
      </c>
      <c r="W78" s="8" t="s">
        <v>596</v>
      </c>
    </row>
    <row r="79" spans="1:23" ht="68">
      <c r="A79" s="14" t="s">
        <v>410</v>
      </c>
      <c r="B79" s="8" t="s">
        <v>411</v>
      </c>
      <c r="C79" s="8" t="s">
        <v>328</v>
      </c>
      <c r="D79" s="8" t="s">
        <v>50</v>
      </c>
      <c r="E79" s="8" t="s">
        <v>51</v>
      </c>
      <c r="F79" s="8" t="s">
        <v>52</v>
      </c>
      <c r="G79" s="8" t="s">
        <v>354</v>
      </c>
      <c r="H79" s="8" t="s">
        <v>268</v>
      </c>
      <c r="I79" s="8" t="s">
        <v>55</v>
      </c>
      <c r="J79" s="8" t="s">
        <v>330</v>
      </c>
      <c r="K79" s="8" t="s">
        <v>412</v>
      </c>
      <c r="L79" s="8"/>
      <c r="M79" s="8" t="s">
        <v>337</v>
      </c>
      <c r="N79" s="8">
        <v>2</v>
      </c>
      <c r="O79" s="8">
        <v>4</v>
      </c>
      <c r="P79" s="8">
        <f t="shared" si="6"/>
        <v>8</v>
      </c>
      <c r="Q79" s="8" t="str">
        <f t="shared" si="7"/>
        <v>Medium</v>
      </c>
      <c r="R79" s="8" t="str">
        <f t="shared" si="8"/>
        <v>Consider treatment / monitor in RTP</v>
      </c>
      <c r="S79" s="8" t="s">
        <v>65</v>
      </c>
      <c r="T79" s="8" t="s">
        <v>413</v>
      </c>
      <c r="U79" s="8" t="s">
        <v>67</v>
      </c>
      <c r="V79" s="8" t="s">
        <v>61</v>
      </c>
      <c r="W79" s="8" t="s">
        <v>597</v>
      </c>
    </row>
    <row r="80" spans="1:23" ht="102">
      <c r="A80" s="14" t="s">
        <v>414</v>
      </c>
      <c r="B80" s="8" t="s">
        <v>415</v>
      </c>
      <c r="C80" s="8" t="s">
        <v>328</v>
      </c>
      <c r="D80" s="8" t="s">
        <v>50</v>
      </c>
      <c r="E80" s="8" t="s">
        <v>51</v>
      </c>
      <c r="F80" s="8" t="s">
        <v>52</v>
      </c>
      <c r="G80" s="8" t="s">
        <v>329</v>
      </c>
      <c r="H80" s="8" t="s">
        <v>268</v>
      </c>
      <c r="I80" s="8" t="s">
        <v>55</v>
      </c>
      <c r="J80" s="8" t="s">
        <v>330</v>
      </c>
      <c r="K80" s="8" t="s">
        <v>416</v>
      </c>
      <c r="L80" s="8"/>
      <c r="M80" s="8" t="s">
        <v>417</v>
      </c>
      <c r="N80" s="8">
        <v>2</v>
      </c>
      <c r="O80" s="8">
        <v>4</v>
      </c>
      <c r="P80" s="8">
        <f t="shared" si="6"/>
        <v>8</v>
      </c>
      <c r="Q80" s="8" t="str">
        <f t="shared" si="7"/>
        <v>Medium</v>
      </c>
      <c r="R80" s="8" t="str">
        <f t="shared" si="8"/>
        <v>Consider treatment / monitor in RTP</v>
      </c>
      <c r="S80" s="8" t="s">
        <v>65</v>
      </c>
      <c r="T80" s="8" t="s">
        <v>418</v>
      </c>
      <c r="U80" s="8" t="s">
        <v>67</v>
      </c>
      <c r="V80" s="8" t="s">
        <v>61</v>
      </c>
      <c r="W80" s="8" t="s">
        <v>598</v>
      </c>
    </row>
    <row r="81" spans="1:23" ht="85">
      <c r="A81" s="14" t="s">
        <v>419</v>
      </c>
      <c r="B81" s="8" t="s">
        <v>420</v>
      </c>
      <c r="C81" s="8" t="s">
        <v>328</v>
      </c>
      <c r="D81" s="8" t="s">
        <v>50</v>
      </c>
      <c r="E81" s="8" t="s">
        <v>51</v>
      </c>
      <c r="F81" s="8" t="s">
        <v>52</v>
      </c>
      <c r="G81" s="8" t="s">
        <v>329</v>
      </c>
      <c r="H81" s="8" t="s">
        <v>268</v>
      </c>
      <c r="I81" s="8" t="s">
        <v>55</v>
      </c>
      <c r="J81" s="8" t="s">
        <v>330</v>
      </c>
      <c r="K81" s="8" t="s">
        <v>421</v>
      </c>
      <c r="L81" s="8"/>
      <c r="M81" s="8" t="s">
        <v>337</v>
      </c>
      <c r="N81" s="8">
        <v>2</v>
      </c>
      <c r="O81" s="8">
        <v>4</v>
      </c>
      <c r="P81" s="8">
        <f t="shared" si="6"/>
        <v>8</v>
      </c>
      <c r="Q81" s="8" t="str">
        <f t="shared" si="7"/>
        <v>Medium</v>
      </c>
      <c r="R81" s="8" t="str">
        <f t="shared" si="8"/>
        <v>Consider treatment / monitor in RTP</v>
      </c>
      <c r="S81" s="8" t="s">
        <v>17</v>
      </c>
      <c r="T81" s="8" t="s">
        <v>422</v>
      </c>
      <c r="U81" s="8" t="s">
        <v>67</v>
      </c>
      <c r="V81" s="8" t="s">
        <v>61</v>
      </c>
      <c r="W81" s="8" t="s">
        <v>599</v>
      </c>
    </row>
    <row r="82" spans="1:23" ht="102">
      <c r="A82" s="14" t="s">
        <v>423</v>
      </c>
      <c r="B82" s="8" t="s">
        <v>424</v>
      </c>
      <c r="C82" s="8" t="s">
        <v>328</v>
      </c>
      <c r="D82" s="8" t="s">
        <v>50</v>
      </c>
      <c r="E82" s="8" t="s">
        <v>51</v>
      </c>
      <c r="F82" s="8" t="s">
        <v>52</v>
      </c>
      <c r="G82" s="8" t="s">
        <v>329</v>
      </c>
      <c r="H82" s="8" t="s">
        <v>268</v>
      </c>
      <c r="I82" s="8" t="s">
        <v>55</v>
      </c>
      <c r="J82" s="8" t="s">
        <v>330</v>
      </c>
      <c r="K82" s="8" t="s">
        <v>425</v>
      </c>
      <c r="L82" s="8"/>
      <c r="M82" s="8" t="s">
        <v>337</v>
      </c>
      <c r="N82" s="8">
        <v>2</v>
      </c>
      <c r="O82" s="8">
        <v>3</v>
      </c>
      <c r="P82" s="8">
        <f t="shared" si="6"/>
        <v>6</v>
      </c>
      <c r="Q82" s="8" t="str">
        <f t="shared" si="7"/>
        <v>Low</v>
      </c>
      <c r="R82" s="8" t="str">
        <f t="shared" si="8"/>
        <v>No action required</v>
      </c>
      <c r="S82" s="8" t="s">
        <v>17</v>
      </c>
      <c r="T82" s="8" t="s">
        <v>426</v>
      </c>
      <c r="U82" s="8" t="s">
        <v>67</v>
      </c>
      <c r="V82" s="8" t="s">
        <v>61</v>
      </c>
      <c r="W82" s="8" t="s">
        <v>600</v>
      </c>
    </row>
    <row r="83" spans="1:23" ht="85">
      <c r="A83" s="14" t="s">
        <v>427</v>
      </c>
      <c r="B83" s="8" t="s">
        <v>428</v>
      </c>
      <c r="C83" s="8" t="s">
        <v>328</v>
      </c>
      <c r="D83" s="8" t="s">
        <v>50</v>
      </c>
      <c r="E83" s="8" t="s">
        <v>51</v>
      </c>
      <c r="F83" s="8" t="s">
        <v>52</v>
      </c>
      <c r="G83" s="8" t="s">
        <v>329</v>
      </c>
      <c r="H83" s="8" t="s">
        <v>268</v>
      </c>
      <c r="I83" s="8" t="s">
        <v>55</v>
      </c>
      <c r="J83" s="8" t="s">
        <v>330</v>
      </c>
      <c r="K83" s="8" t="s">
        <v>429</v>
      </c>
      <c r="L83" s="8"/>
      <c r="M83" s="8" t="s">
        <v>337</v>
      </c>
      <c r="N83" s="8">
        <v>2</v>
      </c>
      <c r="O83" s="8">
        <v>3</v>
      </c>
      <c r="P83" s="8">
        <f t="shared" si="6"/>
        <v>6</v>
      </c>
      <c r="Q83" s="8" t="str">
        <f t="shared" si="7"/>
        <v>Low</v>
      </c>
      <c r="R83" s="8" t="str">
        <f t="shared" si="8"/>
        <v>No action required</v>
      </c>
      <c r="S83" s="8" t="s">
        <v>17</v>
      </c>
      <c r="T83" s="8" t="s">
        <v>430</v>
      </c>
      <c r="U83" s="8" t="s">
        <v>67</v>
      </c>
      <c r="V83" s="8" t="s">
        <v>61</v>
      </c>
      <c r="W83" s="8" t="s">
        <v>601</v>
      </c>
    </row>
    <row r="84" spans="1:23" ht="102">
      <c r="A84" s="14" t="s">
        <v>431</v>
      </c>
      <c r="B84" s="8" t="s">
        <v>432</v>
      </c>
      <c r="C84" s="8" t="s">
        <v>328</v>
      </c>
      <c r="D84" s="8" t="s">
        <v>50</v>
      </c>
      <c r="E84" s="8" t="s">
        <v>51</v>
      </c>
      <c r="F84" s="8" t="s">
        <v>52</v>
      </c>
      <c r="G84" s="8" t="s">
        <v>354</v>
      </c>
      <c r="H84" s="8" t="s">
        <v>268</v>
      </c>
      <c r="I84" s="8" t="s">
        <v>55</v>
      </c>
      <c r="J84" s="8" t="s">
        <v>330</v>
      </c>
      <c r="K84" s="8" t="s">
        <v>433</v>
      </c>
      <c r="L84" s="8"/>
      <c r="M84" s="8" t="s">
        <v>337</v>
      </c>
      <c r="N84" s="8">
        <v>2</v>
      </c>
      <c r="O84" s="8">
        <v>5</v>
      </c>
      <c r="P84" s="8">
        <f t="shared" si="6"/>
        <v>10</v>
      </c>
      <c r="Q84" s="8" t="str">
        <f t="shared" si="7"/>
        <v>Medium</v>
      </c>
      <c r="R84" s="8" t="str">
        <f t="shared" si="8"/>
        <v>Consider treatment / monitor in RTP</v>
      </c>
      <c r="S84" s="8" t="s">
        <v>17</v>
      </c>
      <c r="T84" s="8" t="s">
        <v>434</v>
      </c>
      <c r="U84" s="8" t="s">
        <v>60</v>
      </c>
      <c r="V84" s="8" t="s">
        <v>61</v>
      </c>
      <c r="W84" s="8" t="s">
        <v>602</v>
      </c>
    </row>
    <row r="85" spans="1:23" ht="102">
      <c r="A85" s="14" t="s">
        <v>435</v>
      </c>
      <c r="B85" s="9" t="s">
        <v>436</v>
      </c>
      <c r="C85" s="8" t="s">
        <v>328</v>
      </c>
      <c r="D85" s="8" t="s">
        <v>50</v>
      </c>
      <c r="E85" s="8" t="s">
        <v>51</v>
      </c>
      <c r="F85" s="8" t="s">
        <v>52</v>
      </c>
      <c r="G85" s="8" t="s">
        <v>354</v>
      </c>
      <c r="H85" s="8" t="s">
        <v>268</v>
      </c>
      <c r="I85" s="8" t="s">
        <v>269</v>
      </c>
      <c r="J85" s="8"/>
      <c r="K85" s="8"/>
      <c r="L85" s="8" t="s">
        <v>437</v>
      </c>
      <c r="M85" s="8" t="s">
        <v>337</v>
      </c>
      <c r="N85" s="8">
        <v>1</v>
      </c>
      <c r="O85" s="8">
        <v>1</v>
      </c>
      <c r="P85" s="8" t="str">
        <f t="shared" si="6"/>
        <v/>
      </c>
      <c r="Q85" s="8" t="str">
        <f t="shared" si="7"/>
        <v>N/A</v>
      </c>
      <c r="R85" s="8" t="str">
        <f t="shared" si="8"/>
        <v>Not applicable</v>
      </c>
      <c r="S85" s="8" t="s">
        <v>272</v>
      </c>
      <c r="T85" s="8" t="s">
        <v>346</v>
      </c>
      <c r="U85" s="8" t="s">
        <v>67</v>
      </c>
      <c r="V85" s="8" t="s">
        <v>61</v>
      </c>
      <c r="W85" s="8" t="s">
        <v>603</v>
      </c>
    </row>
    <row r="86" spans="1:23" ht="119">
      <c r="A86" s="14" t="s">
        <v>438</v>
      </c>
      <c r="B86" s="9" t="s">
        <v>439</v>
      </c>
      <c r="C86" s="8" t="s">
        <v>328</v>
      </c>
      <c r="D86" s="8" t="s">
        <v>50</v>
      </c>
      <c r="E86" s="8" t="s">
        <v>51</v>
      </c>
      <c r="F86" s="8" t="s">
        <v>52</v>
      </c>
      <c r="G86" s="8" t="s">
        <v>354</v>
      </c>
      <c r="H86" s="8" t="s">
        <v>268</v>
      </c>
      <c r="I86" s="8" t="s">
        <v>269</v>
      </c>
      <c r="J86" s="8"/>
      <c r="K86" s="8"/>
      <c r="L86" s="8" t="s">
        <v>440</v>
      </c>
      <c r="M86" s="8" t="s">
        <v>337</v>
      </c>
      <c r="N86" s="8">
        <v>1</v>
      </c>
      <c r="O86" s="8">
        <v>1</v>
      </c>
      <c r="P86" s="8" t="str">
        <f t="shared" si="6"/>
        <v/>
      </c>
      <c r="Q86" s="8" t="str">
        <f t="shared" si="7"/>
        <v>N/A</v>
      </c>
      <c r="R86" s="8" t="str">
        <f t="shared" si="8"/>
        <v>Not applicable</v>
      </c>
      <c r="S86" s="8" t="s">
        <v>272</v>
      </c>
      <c r="T86" s="8" t="s">
        <v>441</v>
      </c>
      <c r="U86" s="8" t="s">
        <v>67</v>
      </c>
      <c r="V86" s="8" t="s">
        <v>61</v>
      </c>
      <c r="W86" s="8" t="s">
        <v>604</v>
      </c>
    </row>
    <row r="87" spans="1:23" ht="136">
      <c r="A87" s="14" t="s">
        <v>442</v>
      </c>
      <c r="B87" s="9" t="s">
        <v>443</v>
      </c>
      <c r="C87" s="8" t="s">
        <v>328</v>
      </c>
      <c r="D87" s="8" t="s">
        <v>50</v>
      </c>
      <c r="E87" s="8" t="s">
        <v>51</v>
      </c>
      <c r="F87" s="8" t="s">
        <v>52</v>
      </c>
      <c r="G87" s="8" t="s">
        <v>354</v>
      </c>
      <c r="H87" s="8" t="s">
        <v>268</v>
      </c>
      <c r="I87" s="8" t="s">
        <v>269</v>
      </c>
      <c r="J87" s="8"/>
      <c r="K87" s="8"/>
      <c r="L87" s="8" t="s">
        <v>444</v>
      </c>
      <c r="M87" s="8" t="s">
        <v>337</v>
      </c>
      <c r="N87" s="8">
        <v>1</v>
      </c>
      <c r="O87" s="8">
        <v>1</v>
      </c>
      <c r="P87" s="8" t="str">
        <f t="shared" si="6"/>
        <v/>
      </c>
      <c r="Q87" s="8" t="str">
        <f t="shared" si="7"/>
        <v>N/A</v>
      </c>
      <c r="R87" s="8" t="str">
        <f t="shared" si="8"/>
        <v>Not applicable</v>
      </c>
      <c r="S87" s="8" t="s">
        <v>272</v>
      </c>
      <c r="T87" s="8" t="s">
        <v>445</v>
      </c>
      <c r="U87" s="8" t="s">
        <v>67</v>
      </c>
      <c r="V87" s="8" t="s">
        <v>61</v>
      </c>
      <c r="W87" s="8" t="s">
        <v>605</v>
      </c>
    </row>
    <row r="88" spans="1:23" ht="119">
      <c r="A88" s="14" t="s">
        <v>446</v>
      </c>
      <c r="B88" s="9" t="s">
        <v>447</v>
      </c>
      <c r="C88" s="8" t="s">
        <v>328</v>
      </c>
      <c r="D88" s="8" t="s">
        <v>50</v>
      </c>
      <c r="E88" s="8" t="s">
        <v>51</v>
      </c>
      <c r="F88" s="8" t="s">
        <v>52</v>
      </c>
      <c r="G88" s="8" t="s">
        <v>354</v>
      </c>
      <c r="H88" s="8" t="s">
        <v>268</v>
      </c>
      <c r="I88" s="8" t="s">
        <v>269</v>
      </c>
      <c r="J88" s="8"/>
      <c r="K88" s="8"/>
      <c r="L88" s="8" t="s">
        <v>448</v>
      </c>
      <c r="M88" s="8" t="s">
        <v>337</v>
      </c>
      <c r="N88" s="8">
        <v>1</v>
      </c>
      <c r="O88" s="8">
        <v>1</v>
      </c>
      <c r="P88" s="8" t="str">
        <f t="shared" si="6"/>
        <v/>
      </c>
      <c r="Q88" s="8" t="str">
        <f t="shared" si="7"/>
        <v>N/A</v>
      </c>
      <c r="R88" s="8" t="str">
        <f t="shared" si="8"/>
        <v>Not applicable</v>
      </c>
      <c r="S88" s="8" t="s">
        <v>272</v>
      </c>
      <c r="T88" s="8" t="s">
        <v>449</v>
      </c>
      <c r="U88" s="8" t="s">
        <v>67</v>
      </c>
      <c r="V88" s="8" t="s">
        <v>61</v>
      </c>
      <c r="W88" s="8" t="s">
        <v>606</v>
      </c>
    </row>
    <row r="89" spans="1:23" ht="102">
      <c r="A89" s="14" t="s">
        <v>450</v>
      </c>
      <c r="B89" s="9" t="s">
        <v>451</v>
      </c>
      <c r="C89" s="8" t="s">
        <v>328</v>
      </c>
      <c r="D89" s="8" t="s">
        <v>50</v>
      </c>
      <c r="E89" s="8" t="s">
        <v>51</v>
      </c>
      <c r="F89" s="8" t="s">
        <v>52</v>
      </c>
      <c r="G89" s="8" t="s">
        <v>354</v>
      </c>
      <c r="H89" s="8" t="s">
        <v>268</v>
      </c>
      <c r="I89" s="8" t="s">
        <v>269</v>
      </c>
      <c r="J89" s="8"/>
      <c r="K89" s="8"/>
      <c r="L89" s="8" t="s">
        <v>452</v>
      </c>
      <c r="M89" s="8" t="s">
        <v>337</v>
      </c>
      <c r="N89" s="8">
        <v>1</v>
      </c>
      <c r="O89" s="8">
        <v>1</v>
      </c>
      <c r="P89" s="8" t="str">
        <f t="shared" si="6"/>
        <v/>
      </c>
      <c r="Q89" s="8" t="str">
        <f t="shared" si="7"/>
        <v>N/A</v>
      </c>
      <c r="R89" s="8" t="str">
        <f t="shared" si="8"/>
        <v>Not applicable</v>
      </c>
      <c r="S89" s="8" t="s">
        <v>272</v>
      </c>
      <c r="T89" s="8" t="s">
        <v>453</v>
      </c>
      <c r="U89" s="8" t="s">
        <v>67</v>
      </c>
      <c r="V89" s="8" t="s">
        <v>61</v>
      </c>
      <c r="W89" s="8" t="s">
        <v>607</v>
      </c>
    </row>
    <row r="90" spans="1:23" ht="102">
      <c r="A90" s="14" t="s">
        <v>454</v>
      </c>
      <c r="B90" s="9" t="s">
        <v>455</v>
      </c>
      <c r="C90" s="8" t="s">
        <v>328</v>
      </c>
      <c r="D90" s="8" t="s">
        <v>50</v>
      </c>
      <c r="E90" s="8" t="s">
        <v>51</v>
      </c>
      <c r="F90" s="8" t="s">
        <v>52</v>
      </c>
      <c r="G90" s="8" t="s">
        <v>354</v>
      </c>
      <c r="H90" s="8" t="s">
        <v>268</v>
      </c>
      <c r="I90" s="8" t="s">
        <v>269</v>
      </c>
      <c r="J90" s="8"/>
      <c r="K90" s="8"/>
      <c r="L90" s="8" t="s">
        <v>456</v>
      </c>
      <c r="M90" s="8" t="s">
        <v>337</v>
      </c>
      <c r="N90" s="8">
        <v>1</v>
      </c>
      <c r="O90" s="8">
        <v>1</v>
      </c>
      <c r="P90" s="8" t="str">
        <f t="shared" si="6"/>
        <v/>
      </c>
      <c r="Q90" s="8" t="str">
        <f t="shared" si="7"/>
        <v>N/A</v>
      </c>
      <c r="R90" s="8" t="str">
        <f t="shared" si="8"/>
        <v>Not applicable</v>
      </c>
      <c r="S90" s="8" t="s">
        <v>272</v>
      </c>
      <c r="T90" s="8" t="s">
        <v>346</v>
      </c>
      <c r="U90" s="8" t="s">
        <v>67</v>
      </c>
      <c r="V90" s="8" t="s">
        <v>61</v>
      </c>
      <c r="W90" s="8" t="s">
        <v>608</v>
      </c>
    </row>
    <row r="91" spans="1:23" ht="119">
      <c r="A91" s="14" t="s">
        <v>457</v>
      </c>
      <c r="B91" s="9" t="s">
        <v>458</v>
      </c>
      <c r="C91" s="8" t="s">
        <v>328</v>
      </c>
      <c r="D91" s="8" t="s">
        <v>50</v>
      </c>
      <c r="E91" s="8" t="s">
        <v>51</v>
      </c>
      <c r="F91" s="8" t="s">
        <v>52</v>
      </c>
      <c r="G91" s="8" t="s">
        <v>354</v>
      </c>
      <c r="H91" s="8" t="s">
        <v>268</v>
      </c>
      <c r="I91" s="8" t="s">
        <v>269</v>
      </c>
      <c r="J91" s="8"/>
      <c r="K91" s="8"/>
      <c r="L91" s="8" t="s">
        <v>459</v>
      </c>
      <c r="M91" s="8" t="s">
        <v>337</v>
      </c>
      <c r="N91" s="8">
        <v>1</v>
      </c>
      <c r="O91" s="8">
        <v>1</v>
      </c>
      <c r="P91" s="8" t="str">
        <f t="shared" si="6"/>
        <v/>
      </c>
      <c r="Q91" s="8" t="str">
        <f t="shared" si="7"/>
        <v>N/A</v>
      </c>
      <c r="R91" s="8" t="str">
        <f t="shared" si="8"/>
        <v>Not applicable</v>
      </c>
      <c r="S91" s="8" t="s">
        <v>272</v>
      </c>
      <c r="T91" s="8" t="s">
        <v>346</v>
      </c>
      <c r="U91" s="8" t="s">
        <v>67</v>
      </c>
      <c r="V91" s="8" t="s">
        <v>61</v>
      </c>
      <c r="W91" s="8" t="s">
        <v>609</v>
      </c>
    </row>
    <row r="92" spans="1:23" ht="85">
      <c r="A92" s="14" t="s">
        <v>460</v>
      </c>
      <c r="B92" s="8" t="s">
        <v>461</v>
      </c>
      <c r="C92" s="8" t="s">
        <v>328</v>
      </c>
      <c r="D92" s="8" t="s">
        <v>50</v>
      </c>
      <c r="E92" s="8" t="s">
        <v>51</v>
      </c>
      <c r="F92" s="8" t="s">
        <v>52</v>
      </c>
      <c r="G92" s="8" t="s">
        <v>354</v>
      </c>
      <c r="H92" s="8" t="s">
        <v>268</v>
      </c>
      <c r="I92" s="8" t="s">
        <v>55</v>
      </c>
      <c r="J92" s="8" t="s">
        <v>330</v>
      </c>
      <c r="K92" s="8" t="s">
        <v>462</v>
      </c>
      <c r="L92" s="8"/>
      <c r="M92" s="8" t="s">
        <v>337</v>
      </c>
      <c r="N92" s="8">
        <v>2</v>
      </c>
      <c r="O92" s="8">
        <v>4</v>
      </c>
      <c r="P92" s="8">
        <f t="shared" si="6"/>
        <v>8</v>
      </c>
      <c r="Q92" s="8" t="str">
        <f t="shared" si="7"/>
        <v>Medium</v>
      </c>
      <c r="R92" s="8" t="str">
        <f t="shared" si="8"/>
        <v>Consider treatment / monitor in RTP</v>
      </c>
      <c r="S92" s="8" t="s">
        <v>17</v>
      </c>
      <c r="T92" s="8" t="s">
        <v>463</v>
      </c>
      <c r="U92" s="8" t="s">
        <v>67</v>
      </c>
      <c r="V92" s="8" t="s">
        <v>93</v>
      </c>
      <c r="W92" s="8" t="s">
        <v>610</v>
      </c>
    </row>
    <row r="93" spans="1:23" ht="102">
      <c r="A93" s="14" t="s">
        <v>464</v>
      </c>
      <c r="B93" s="9" t="s">
        <v>465</v>
      </c>
      <c r="C93" s="8" t="s">
        <v>328</v>
      </c>
      <c r="D93" s="8" t="s">
        <v>50</v>
      </c>
      <c r="E93" s="8" t="s">
        <v>51</v>
      </c>
      <c r="F93" s="8" t="s">
        <v>52</v>
      </c>
      <c r="G93" s="8" t="s">
        <v>354</v>
      </c>
      <c r="H93" s="8" t="s">
        <v>268</v>
      </c>
      <c r="I93" s="8" t="s">
        <v>269</v>
      </c>
      <c r="J93" s="8"/>
      <c r="K93" s="8"/>
      <c r="L93" s="8" t="s">
        <v>466</v>
      </c>
      <c r="M93" s="8" t="s">
        <v>337</v>
      </c>
      <c r="N93" s="8">
        <v>1</v>
      </c>
      <c r="O93" s="8">
        <v>1</v>
      </c>
      <c r="P93" s="8" t="str">
        <f t="shared" si="6"/>
        <v/>
      </c>
      <c r="Q93" s="8" t="str">
        <f t="shared" si="7"/>
        <v>N/A</v>
      </c>
      <c r="R93" s="8" t="str">
        <f t="shared" si="8"/>
        <v>Not applicable</v>
      </c>
      <c r="S93" s="8" t="s">
        <v>272</v>
      </c>
      <c r="T93" s="8" t="s">
        <v>467</v>
      </c>
      <c r="U93" s="8" t="s">
        <v>60</v>
      </c>
      <c r="V93" s="8" t="s">
        <v>61</v>
      </c>
      <c r="W93" s="8" t="s">
        <v>611</v>
      </c>
    </row>
    <row r="94" spans="1:23" ht="85">
      <c r="A94" s="14" t="s">
        <v>468</v>
      </c>
      <c r="B94" s="8" t="s">
        <v>469</v>
      </c>
      <c r="C94" s="8" t="s">
        <v>328</v>
      </c>
      <c r="D94" s="8" t="s">
        <v>155</v>
      </c>
      <c r="E94" s="8" t="s">
        <v>51</v>
      </c>
      <c r="F94" s="8" t="s">
        <v>156</v>
      </c>
      <c r="G94" s="8" t="s">
        <v>354</v>
      </c>
      <c r="H94" s="8" t="s">
        <v>268</v>
      </c>
      <c r="I94" s="8" t="s">
        <v>55</v>
      </c>
      <c r="J94" s="8" t="s">
        <v>330</v>
      </c>
      <c r="K94" s="8" t="s">
        <v>470</v>
      </c>
      <c r="L94" s="8"/>
      <c r="M94" s="8" t="s">
        <v>337</v>
      </c>
      <c r="N94" s="8">
        <v>2</v>
      </c>
      <c r="O94" s="8">
        <v>3</v>
      </c>
      <c r="P94" s="8">
        <f t="shared" si="6"/>
        <v>6</v>
      </c>
      <c r="Q94" s="8" t="str">
        <f t="shared" si="7"/>
        <v>Low</v>
      </c>
      <c r="R94" s="8" t="str">
        <f t="shared" si="8"/>
        <v>No action required</v>
      </c>
      <c r="S94" s="8" t="s">
        <v>17</v>
      </c>
      <c r="T94" s="8" t="s">
        <v>471</v>
      </c>
      <c r="U94" s="8" t="s">
        <v>67</v>
      </c>
      <c r="V94" s="8" t="s">
        <v>61</v>
      </c>
      <c r="W94" s="8" t="s">
        <v>612</v>
      </c>
    </row>
  </sheetData>
  <conditionalFormatting sqref="Q2:Q94">
    <cfRule type="expression" dxfId="7" priority="1">
      <formula>Q2="High"</formula>
    </cfRule>
    <cfRule type="expression" dxfId="6" priority="2">
      <formula>Q2="Medium"</formula>
    </cfRule>
    <cfRule type="expression" dxfId="5" priority="3">
      <formula>Q2="Low"</formula>
    </cfRule>
    <cfRule type="expression" dxfId="4" priority="4">
      <formula>Q2="N/A"</formula>
    </cfRule>
  </conditionalFormatting>
  <conditionalFormatting sqref="S2:S94">
    <cfRule type="expression" dxfId="3" priority="5">
      <formula>S2="Implemented"</formula>
    </cfRule>
    <cfRule type="expression" dxfId="2" priority="6">
      <formula>S2="Implementation in progress"</formula>
    </cfRule>
    <cfRule type="expression" dxfId="1" priority="7">
      <formula>S2="Not applicable"</formula>
    </cfRule>
    <cfRule type="expression" dxfId="0" priority="8">
      <formula>S2="Not implemented"</formula>
    </cfRule>
  </conditionalFormatting>
  <dataValidations count="5">
    <dataValidation type="list" sqref="I2:I94" xr:uid="{00000000-0002-0000-0100-000000000000}">
      <formula1>"Yes,No"</formula1>
    </dataValidation>
    <dataValidation type="list" sqref="N2:O94" xr:uid="{00000000-0002-0000-0100-000001000000}">
      <formula1>"1,2,3,4,5"</formula1>
    </dataValidation>
    <dataValidation type="list" sqref="S2:S94" xr:uid="{00000000-0002-0000-0100-000002000000}">
      <formula1>"Implemented,Implementation in progress,Not implemented,Not applicable"</formula1>
    </dataValidation>
    <dataValidation type="list" sqref="U2:U94" xr:uid="{00000000-0002-0000-0100-000003000000}">
      <formula1>"Andrew Moore,Jade Campbell,Karelia Masters,Peter Delaney,Sophie Lucas,Jesse Samra"</formula1>
    </dataValidation>
    <dataValidation type="list" sqref="V2:V94" xr:uid="{00000000-0002-0000-0100-000004000000}">
      <formula1>"Annual,Bi-annual,Quarterly,As changes occur,After incident/significant change"</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7"/>
  <sheetViews>
    <sheetView workbookViewId="0">
      <selection activeCell="B23" sqref="B23"/>
    </sheetView>
  </sheetViews>
  <sheetFormatPr baseColWidth="10" defaultColWidth="8.83203125" defaultRowHeight="15"/>
  <cols>
    <col min="1" max="1" width="26" style="1" customWidth="1"/>
    <col min="2" max="2" width="95" style="1" customWidth="1"/>
    <col min="3" max="16384" width="8.83203125" style="1"/>
  </cols>
  <sheetData>
    <row r="1" spans="1:2" ht="40">
      <c r="A1" s="2" t="s">
        <v>472</v>
      </c>
      <c r="B1" s="2"/>
    </row>
    <row r="2" spans="1:2" ht="17">
      <c r="A2" s="5" t="s">
        <v>473</v>
      </c>
      <c r="B2" s="5" t="s">
        <v>474</v>
      </c>
    </row>
    <row r="3" spans="1:2" ht="17">
      <c r="A3" s="5" t="s">
        <v>475</v>
      </c>
      <c r="B3" s="5" t="s">
        <v>476</v>
      </c>
    </row>
    <row r="4" spans="1:2" ht="16">
      <c r="A4" s="5"/>
      <c r="B4" s="5"/>
    </row>
    <row r="5" spans="1:2" ht="17">
      <c r="A5" s="3" t="s">
        <v>477</v>
      </c>
      <c r="B5" s="3" t="s">
        <v>478</v>
      </c>
    </row>
    <row r="6" spans="1:2" ht="17">
      <c r="A6" s="5">
        <v>1</v>
      </c>
      <c r="B6" s="5" t="s">
        <v>479</v>
      </c>
    </row>
    <row r="7" spans="1:2" ht="17">
      <c r="A7" s="5">
        <v>2</v>
      </c>
      <c r="B7" s="5" t="s">
        <v>480</v>
      </c>
    </row>
    <row r="8" spans="1:2" ht="17">
      <c r="A8" s="5">
        <v>3</v>
      </c>
      <c r="B8" s="5" t="s">
        <v>481</v>
      </c>
    </row>
    <row r="9" spans="1:2" ht="17">
      <c r="A9" s="5">
        <v>4</v>
      </c>
      <c r="B9" s="5" t="s">
        <v>482</v>
      </c>
    </row>
    <row r="10" spans="1:2" ht="17">
      <c r="A10" s="5">
        <v>5</v>
      </c>
      <c r="B10" s="5" t="s">
        <v>483</v>
      </c>
    </row>
    <row r="11" spans="1:2" ht="16">
      <c r="A11" s="5"/>
      <c r="B11" s="5"/>
    </row>
    <row r="12" spans="1:2" ht="17">
      <c r="A12" s="3" t="s">
        <v>484</v>
      </c>
      <c r="B12" s="3" t="s">
        <v>478</v>
      </c>
    </row>
    <row r="13" spans="1:2" ht="17">
      <c r="A13" s="5">
        <v>1</v>
      </c>
      <c r="B13" s="5" t="s">
        <v>485</v>
      </c>
    </row>
    <row r="14" spans="1:2" ht="17">
      <c r="A14" s="5">
        <v>2</v>
      </c>
      <c r="B14" s="5" t="s">
        <v>486</v>
      </c>
    </row>
    <row r="15" spans="1:2" ht="17">
      <c r="A15" s="5">
        <v>3</v>
      </c>
      <c r="B15" s="5" t="s">
        <v>487</v>
      </c>
    </row>
    <row r="16" spans="1:2" ht="17">
      <c r="A16" s="5">
        <v>4</v>
      </c>
      <c r="B16" s="5" t="s">
        <v>488</v>
      </c>
    </row>
    <row r="17" spans="1:2" ht="17">
      <c r="A17" s="5">
        <v>5</v>
      </c>
      <c r="B17" s="5" t="s">
        <v>489</v>
      </c>
    </row>
    <row r="18" spans="1:2" ht="16">
      <c r="A18" s="5"/>
      <c r="B18" s="5"/>
    </row>
    <row r="19" spans="1:2" ht="17">
      <c r="A19" s="3" t="s">
        <v>490</v>
      </c>
      <c r="B19" s="3" t="s">
        <v>491</v>
      </c>
    </row>
    <row r="20" spans="1:2" ht="17">
      <c r="A20" s="5" t="s">
        <v>492</v>
      </c>
      <c r="B20" s="5" t="s">
        <v>493</v>
      </c>
    </row>
    <row r="21" spans="1:2" ht="17">
      <c r="A21" s="5" t="s">
        <v>494</v>
      </c>
      <c r="B21" s="5" t="s">
        <v>495</v>
      </c>
    </row>
    <row r="22" spans="1:2" ht="17">
      <c r="A22" s="5" t="s">
        <v>496</v>
      </c>
      <c r="B22" s="5" t="s">
        <v>497</v>
      </c>
    </row>
    <row r="23" spans="1:2" ht="16">
      <c r="A23" s="5"/>
      <c r="B23" s="5"/>
    </row>
    <row r="24" spans="1:2" ht="17">
      <c r="A24" s="3" t="s">
        <v>491</v>
      </c>
      <c r="B24" s="3" t="s">
        <v>498</v>
      </c>
    </row>
    <row r="25" spans="1:2" ht="17">
      <c r="A25" s="5" t="s">
        <v>493</v>
      </c>
      <c r="B25" s="5" t="s">
        <v>499</v>
      </c>
    </row>
    <row r="26" spans="1:2" ht="17">
      <c r="A26" s="5" t="s">
        <v>495</v>
      </c>
      <c r="B26" s="5" t="s">
        <v>500</v>
      </c>
    </row>
    <row r="27" spans="1:2" ht="34">
      <c r="A27" s="5" t="s">
        <v>497</v>
      </c>
      <c r="B27" s="5" t="s">
        <v>501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election sqref="A1:XFD1048576"/>
    </sheetView>
  </sheetViews>
  <sheetFormatPr baseColWidth="10" defaultColWidth="8.83203125" defaultRowHeight="16"/>
  <cols>
    <col min="1" max="1" width="32" style="4" customWidth="1"/>
    <col min="2" max="2" width="95" style="4" customWidth="1"/>
    <col min="3" max="16384" width="8.83203125" style="4"/>
  </cols>
  <sheetData>
    <row r="1" spans="1:2" ht="17">
      <c r="A1" s="3" t="s">
        <v>502</v>
      </c>
      <c r="B1" s="3" t="s">
        <v>503</v>
      </c>
    </row>
    <row r="2" spans="1:2" ht="17">
      <c r="A2" s="5" t="s">
        <v>504</v>
      </c>
      <c r="B2" s="5" t="s">
        <v>505</v>
      </c>
    </row>
    <row r="3" spans="1:2" ht="17">
      <c r="A3" s="5" t="s">
        <v>506</v>
      </c>
      <c r="B3" s="5" t="s">
        <v>507</v>
      </c>
    </row>
    <row r="4" spans="1:2" ht="17">
      <c r="A4" s="5" t="s">
        <v>508</v>
      </c>
      <c r="B4" s="5" t="s">
        <v>509</v>
      </c>
    </row>
    <row r="5" spans="1:2" ht="17">
      <c r="A5" s="5" t="s">
        <v>510</v>
      </c>
      <c r="B5" s="5" t="s">
        <v>511</v>
      </c>
    </row>
    <row r="6" spans="1:2">
      <c r="A6" s="5"/>
      <c r="B6" s="5"/>
    </row>
    <row r="7" spans="1:2" ht="17">
      <c r="A7" s="5" t="s">
        <v>32</v>
      </c>
      <c r="B7" s="5" t="s">
        <v>512</v>
      </c>
    </row>
    <row r="8" spans="1:2" ht="17">
      <c r="A8" s="5" t="s">
        <v>17</v>
      </c>
      <c r="B8" s="5" t="s">
        <v>513</v>
      </c>
    </row>
    <row r="9" spans="1:2" ht="17">
      <c r="A9" s="5" t="s">
        <v>65</v>
      </c>
      <c r="B9" s="5" t="s">
        <v>514</v>
      </c>
    </row>
    <row r="10" spans="1:2" ht="17">
      <c r="A10" s="5" t="s">
        <v>515</v>
      </c>
      <c r="B10" s="5" t="s">
        <v>516</v>
      </c>
    </row>
    <row r="11" spans="1:2" ht="17">
      <c r="A11" s="5" t="s">
        <v>272</v>
      </c>
      <c r="B11" s="5" t="s">
        <v>517</v>
      </c>
    </row>
    <row r="12" spans="1:2">
      <c r="A12" s="5"/>
      <c r="B12" s="5"/>
    </row>
    <row r="13" spans="1:2" ht="51">
      <c r="A13" s="5" t="s">
        <v>518</v>
      </c>
      <c r="B13" s="5" t="s">
        <v>519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Summary</vt:lpstr>
      <vt:lpstr>Statement of Applicability</vt:lpstr>
      <vt:lpstr>Risk Criteria</vt:lpstr>
      <vt:lpstr>Codes and Dropdowns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Andrew Moore</cp:lastModifiedBy>
  <dcterms:created xsi:type="dcterms:W3CDTF">2026-08-11T11:56:52Z</dcterms:created>
  <dcterms:modified xsi:type="dcterms:W3CDTF">2026-08-11T13:16:17Z</dcterms:modified>
</cp:coreProperties>
</file>